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mc:AlternateContent xmlns:mc="http://schemas.openxmlformats.org/markup-compatibility/2006">
    <mc:Choice Requires="x15">
      <x15ac:absPath xmlns:x15ac="http://schemas.microsoft.com/office/spreadsheetml/2010/11/ac" url="https://mysite.bhpbilliton.com/personal/phil_cryle_bhp_com/Documents/CSIRO P2NP 2/WP1 - NCDDW materials/"/>
    </mc:Choice>
  </mc:AlternateContent>
  <xr:revisionPtr revIDLastSave="39" documentId="8_{CBEF35BA-D355-466C-B7D1-029E341C6948}" xr6:coauthVersionLast="47" xr6:coauthVersionMax="47" xr10:uidLastSave="{0B2CFAC5-2AC6-4248-8914-9A6AD47A2010}"/>
  <workbookProtection lockStructure="1"/>
  <bookViews>
    <workbookView xWindow="28680" yWindow="-120" windowWidth="29040" windowHeight="15720" tabRatio="920" xr2:uid="{E11446D2-475E-4D5E-8B61-576FD23D6599}"/>
  </bookViews>
  <sheets>
    <sheet name="Home Page" sheetId="88" r:id="rId1"/>
    <sheet name="i. Introduction to the NCW" sheetId="79" r:id="rId2"/>
    <sheet name="ii. NCM Framework" sheetId="91" r:id="rId3"/>
    <sheet name="Phase 1 External priorities" sheetId="92" r:id="rId4"/>
    <sheet name="Phase 2 Internal Priorities" sheetId="93" r:id="rId5"/>
    <sheet name="iii. Glossary" sheetId="55" r:id="rId6"/>
    <sheet name="iv. References" sheetId="19" r:id="rId7"/>
  </sheets>
  <definedNames>
    <definedName name="Cultural_asset_extent">#REF!</definedName>
    <definedName name="Ecosystems">#REF!</definedName>
    <definedName name="Land_resource_cover">#REF!</definedName>
    <definedName name="Land_resource_other">#REF!</definedName>
    <definedName name="Land_resource_Use">#REF!</definedName>
    <definedName name="Mineral_and_energy_resource">#REF!</definedName>
    <definedName name="Natural_Asset_extent">#REF!</definedName>
    <definedName name="Other_biological_resources">#REF!</definedName>
    <definedName name="Renewable_energy_resources">#REF!</definedName>
    <definedName name="Soil_resource">#REF!</definedName>
    <definedName name="Total_area_under_stewardship">#REF!</definedName>
    <definedName name="Water_re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6" i="93" l="1"/>
  <c r="P56" i="93"/>
  <c r="H137" i="92"/>
  <c r="Q79" i="93"/>
  <c r="P79" i="93"/>
  <c r="Q78" i="93"/>
  <c r="P78" i="93"/>
  <c r="Q77" i="93"/>
  <c r="P77" i="93"/>
  <c r="Q76" i="93"/>
  <c r="P76" i="93"/>
  <c r="I190" i="92" l="1"/>
  <c r="I235" i="92" s="1"/>
  <c r="D131" i="92"/>
  <c r="D132" i="92" s="1"/>
  <c r="D114" i="92"/>
  <c r="D118" i="92"/>
  <c r="D123" i="92" s="1"/>
  <c r="D124" i="92" s="1"/>
  <c r="D125" i="92" s="1"/>
  <c r="D126" i="92" s="1"/>
  <c r="D127" i="92" s="1"/>
  <c r="D128" i="92" s="1"/>
  <c r="D129" i="92" s="1"/>
  <c r="D179" i="92"/>
  <c r="D181" i="92" s="1"/>
  <c r="D182" i="92" s="1"/>
  <c r="D183" i="92" s="1"/>
  <c r="D185" i="92" s="1"/>
  <c r="D186" i="92" s="1"/>
  <c r="D187" i="92" s="1"/>
  <c r="D188" i="92" s="1"/>
  <c r="D190" i="92" s="1"/>
  <c r="D191" i="92" s="1"/>
  <c r="D192" i="92" s="1"/>
  <c r="D193" i="92" s="1"/>
  <c r="D194" i="92" s="1"/>
  <c r="D195" i="92" s="1"/>
  <c r="D196" i="92" s="1"/>
  <c r="D197" i="92" s="1"/>
  <c r="D198" i="92" s="1"/>
  <c r="D199" i="92" s="1"/>
  <c r="D200" i="92" s="1"/>
  <c r="D201" i="92" s="1"/>
  <c r="D202" i="92" s="1"/>
  <c r="D203" i="92" s="1"/>
  <c r="D204" i="92" s="1"/>
  <c r="D205" i="92" s="1"/>
  <c r="H120" i="92"/>
  <c r="I120" i="92"/>
  <c r="H123" i="92"/>
  <c r="I123" i="92"/>
  <c r="I137" i="92"/>
  <c r="H139" i="92"/>
  <c r="H141" i="92"/>
  <c r="I141" i="92"/>
  <c r="D206" i="92" l="1"/>
  <c r="D213" i="92"/>
  <c r="D217" i="92" s="1"/>
  <c r="D221" i="92" s="1"/>
  <c r="D135" i="92"/>
  <c r="D137" i="92" s="1"/>
  <c r="D143" i="92" s="1"/>
  <c r="D144" i="92" s="1"/>
  <c r="D145" i="92" s="1"/>
  <c r="D146" i="92" s="1"/>
  <c r="D147" i="92" s="1"/>
  <c r="D148" i="92" s="1"/>
  <c r="D149" i="92" s="1"/>
  <c r="D153" i="92" s="1"/>
  <c r="D154" i="92" s="1"/>
  <c r="D166" i="92" s="1"/>
  <c r="D167" i="92" s="1"/>
  <c r="D168" i="92" s="1"/>
  <c r="D169" i="92" s="1"/>
  <c r="D175" i="92" s="1"/>
  <c r="D176" i="92" s="1"/>
  <c r="D177" i="92" s="1"/>
</calcChain>
</file>

<file path=xl/sharedStrings.xml><?xml version="1.0" encoding="utf-8"?>
<sst xmlns="http://schemas.openxmlformats.org/spreadsheetml/2006/main" count="2257" uniqueCount="1018">
  <si>
    <t>Table of Contents</t>
  </si>
  <si>
    <t>i. Introduction to the NCW</t>
  </si>
  <si>
    <t>This sheet provides a helpful introduction on how to use this workflow.</t>
  </si>
  <si>
    <t>ii. NCM framework</t>
  </si>
  <si>
    <t>This worksheet lays out the detailed NCM framework that can be used to identify relevant nature-related metrics in a location across a holistic set of nature-related issues in line with global framework requirements. The template can be adopted to meet a range of organisational or geographical contexts.</t>
  </si>
  <si>
    <t>Phase 1 External priorities</t>
  </si>
  <si>
    <t>This worksheet provides a hypothetical example of Phase 1 of the NCW  - the development of narratives and the identification of natural capital metrics and associated data to support a broad range of external reporting requirements.</t>
  </si>
  <si>
    <t>Phase 2 Internal priorities</t>
  </si>
  <si>
    <t xml:space="preserve">This worksheet provides a hypothetical example of Phase 2 of the NCW - the extraction of metrics and associated data to support  internal business use cases. In this example we demonstrate how the NCW can be used to support an organisational  strategy. </t>
  </si>
  <si>
    <t>iii. Glossary</t>
  </si>
  <si>
    <t>Glossary of useful terms from the Natural Capital Handbook.</t>
  </si>
  <si>
    <t>iv. References</t>
  </si>
  <si>
    <t>The references and links to relevant documents that have been used in the development of the NCW.</t>
  </si>
  <si>
    <t>Natural Capital Workflow: Introduction</t>
  </si>
  <si>
    <t>Base</t>
  </si>
  <si>
    <r>
      <rPr>
        <b/>
        <sz val="14"/>
        <color theme="0" tint="-4.9989318521683403E-2"/>
        <rFont val="Arial"/>
        <family val="2"/>
      </rPr>
      <t>Natural Capital Workflow</t>
    </r>
    <r>
      <rPr>
        <sz val="14"/>
        <color theme="0" tint="-4.9989318521683403E-2"/>
        <rFont val="Arial"/>
        <family val="2"/>
      </rPr>
      <t>: Guidance on the Natural Capital Metrics Framework</t>
    </r>
  </si>
  <si>
    <r>
      <t xml:space="preserve">How has the natural capital metrics framework been developed?
</t>
    </r>
    <r>
      <rPr>
        <sz val="14"/>
        <color theme="4" tint="-0.499984740745262"/>
        <rFont val="Aptos Narrow"/>
        <family val="2"/>
      </rPr>
      <t xml:space="preserve">
</t>
    </r>
  </si>
  <si>
    <t>Navigating the NCM Framework</t>
  </si>
  <si>
    <t xml:space="preserve">Broad structure 
</t>
  </si>
  <si>
    <r>
      <t>Information to compile</t>
    </r>
    <r>
      <rPr>
        <sz val="10"/>
        <color theme="4" tint="-0.499984740745262"/>
        <rFont val="Aptos Narrow"/>
        <family val="2"/>
      </rPr>
      <t xml:space="preserve"> </t>
    </r>
  </si>
  <si>
    <r>
      <t xml:space="preserve">Key guidance on classifications and metrics
</t>
    </r>
    <r>
      <rPr>
        <i/>
        <sz val="10"/>
        <color theme="4" tint="-0.499984740745262"/>
        <rFont val="Aptos Narrow"/>
        <family val="2"/>
      </rPr>
      <t xml:space="preserve">
</t>
    </r>
  </si>
  <si>
    <t xml:space="preserve">Framework alignment </t>
  </si>
  <si>
    <t>Accounting</t>
  </si>
  <si>
    <t>Assessment</t>
  </si>
  <si>
    <t xml:space="preserve">Natural Capital Accounts
</t>
  </si>
  <si>
    <t xml:space="preserve">Stock accounts
</t>
  </si>
  <si>
    <r>
      <t xml:space="preserve">Natural Asset Extent 
</t>
    </r>
    <r>
      <rPr>
        <i/>
        <sz val="11"/>
        <color theme="1"/>
        <rFont val="Aptos Narrow"/>
        <family val="2"/>
      </rPr>
      <t xml:space="preserve">
</t>
    </r>
  </si>
  <si>
    <t xml:space="preserve">Natural Asset Condition 
</t>
  </si>
  <si>
    <t>Flow accounts</t>
  </si>
  <si>
    <t xml:space="preserve">Physical Flow of Ecosystem Services and Other Contributions to People  
</t>
  </si>
  <si>
    <t xml:space="preserve">Monetary Flow of Ecosystem Services and Other Contributions to People  
</t>
  </si>
  <si>
    <t>Obligation schedule</t>
  </si>
  <si>
    <t xml:space="preserve">Natural Asset Obligations
</t>
  </si>
  <si>
    <t xml:space="preserve">Natural Capital Assessment
</t>
  </si>
  <si>
    <t xml:space="preserve">Total geographic interface with nature </t>
  </si>
  <si>
    <t xml:space="preserve">Nature-related Impact Register </t>
  </si>
  <si>
    <r>
      <t xml:space="preserve">Nature-related Dependency Register
</t>
    </r>
    <r>
      <rPr>
        <i/>
        <sz val="11"/>
        <color theme="1"/>
        <rFont val="Aptos Narrow"/>
        <family val="2"/>
      </rPr>
      <t xml:space="preserve">
</t>
    </r>
  </si>
  <si>
    <t xml:space="preserve">Nature-related Risk Register 
</t>
  </si>
  <si>
    <t>Impact Risk Register</t>
  </si>
  <si>
    <t>Dependency Risk Register</t>
  </si>
  <si>
    <t>BHP's Natural Capital Metrics framework</t>
  </si>
  <si>
    <r>
      <t xml:space="preserve">Broad structure: Extent and quality of natural assets 
</t>
    </r>
    <r>
      <rPr>
        <sz val="11"/>
        <color theme="4" tint="-0.499984740745262"/>
        <rFont val="Aptos Narrow"/>
        <family val="2"/>
      </rPr>
      <t>For more information see: CSIRO (2023) Natural Capital Handbook</t>
    </r>
  </si>
  <si>
    <t xml:space="preserve">Information to compile 
</t>
  </si>
  <si>
    <t>Metric definition</t>
  </si>
  <si>
    <r>
      <t xml:space="preserve">Guidance on classifications and metrics 
</t>
    </r>
    <r>
      <rPr>
        <i/>
        <sz val="11"/>
        <color theme="4" tint="-0.499984740745262"/>
        <rFont val="Aptos Narrow"/>
        <family val="2"/>
      </rPr>
      <t xml:space="preserve">(expand cells to see full guidance)
</t>
    </r>
  </si>
  <si>
    <r>
      <t xml:space="preserve">Framework alignment </t>
    </r>
    <r>
      <rPr>
        <i/>
        <sz val="11"/>
        <color theme="4" tint="-0.499984740745262"/>
        <rFont val="Aptos Narrow"/>
        <family val="2"/>
      </rPr>
      <t>(* partial alignment as not explicitly stated)</t>
    </r>
  </si>
  <si>
    <t>Metric type</t>
  </si>
  <si>
    <t>Units</t>
  </si>
  <si>
    <t xml:space="preserve">UN System of Environmental-Economic Accounting - Central Framework (2012)
</t>
  </si>
  <si>
    <t xml:space="preserve">UN System of Environmental-Economic Accounting - Ecosystem Accounting (2024)
</t>
  </si>
  <si>
    <r>
      <t xml:space="preserve">British Standard Institute (2021)
</t>
    </r>
    <r>
      <rPr>
        <i/>
        <sz val="11"/>
        <color theme="4" tint="-0.499984740745262"/>
        <rFont val="Aptos Narrow"/>
        <family val="2"/>
      </rPr>
      <t>(Natural Capital Accounting for Organizations Specification)</t>
    </r>
  </si>
  <si>
    <r>
      <t xml:space="preserve">GRI (2024) 
</t>
    </r>
    <r>
      <rPr>
        <i/>
        <sz val="11"/>
        <color theme="4" tint="-0.499984740745262"/>
        <rFont val="Aptos Narrow"/>
        <family val="2"/>
      </rPr>
      <t xml:space="preserve">(Biodiversity (101), Economic Performance (201), Water and Effluents (303), Emissions (305), Waste (306), Local Communities (413) and Mining Sector Standard)
</t>
    </r>
    <r>
      <rPr>
        <sz val="11"/>
        <color theme="4" tint="-0.499984740745262"/>
        <rFont val="Aptos Narrow"/>
        <family val="2"/>
      </rPr>
      <t xml:space="preserve">
</t>
    </r>
  </si>
  <si>
    <r>
      <t xml:space="preserve">European Sustainability Reporting Standards (ESRS)  (2023) 
</t>
    </r>
    <r>
      <rPr>
        <i/>
        <sz val="11"/>
        <color theme="4" tint="-0.499984740745262"/>
        <rFont val="Aptos Narrow"/>
        <family val="2"/>
      </rPr>
      <t>(E3 Water and Marine Resources and E4 Biodiversity and Ecosystems)</t>
    </r>
  </si>
  <si>
    <r>
      <t>Sustainability Accounting Standards Board (SASB) (2023) 
(</t>
    </r>
    <r>
      <rPr>
        <i/>
        <sz val="11"/>
        <color theme="4" tint="-0.499984740745262"/>
        <rFont val="Aptos Narrow"/>
        <family val="2"/>
      </rPr>
      <t>Metals &amp; Mining (EM-MM) Sustainability Accounting Standard and Coal Operations (EM-CO))</t>
    </r>
  </si>
  <si>
    <r>
      <t xml:space="preserve">TNFD (2023)
</t>
    </r>
    <r>
      <rPr>
        <i/>
        <sz val="11"/>
        <color theme="4" tint="-0.499984740745262"/>
        <rFont val="Aptos Narrow"/>
        <family val="2"/>
      </rPr>
      <t xml:space="preserve">(Recommendations document)
</t>
    </r>
    <r>
      <rPr>
        <sz val="11"/>
        <color theme="4" tint="-0.499984740745262"/>
        <rFont val="Aptos Narrow"/>
        <family val="2"/>
      </rPr>
      <t xml:space="preserve">
</t>
    </r>
    <r>
      <rPr>
        <i/>
        <sz val="11"/>
        <color theme="4" tint="-0.499984740745262"/>
        <rFont val="Aptos Narrow"/>
        <family val="2"/>
      </rPr>
      <t>(ISSB and GRI consistent)</t>
    </r>
  </si>
  <si>
    <t>Nature Action 100 (2024) Nature Action 100 Company Benchmark Indicators</t>
  </si>
  <si>
    <t>Align (2022)</t>
  </si>
  <si>
    <t>Biological Diversity Protocol (2020)</t>
  </si>
  <si>
    <r>
      <t xml:space="preserve">Science Based Targets Network (2023)
</t>
    </r>
    <r>
      <rPr>
        <i/>
        <sz val="11"/>
        <color theme="4" tint="-0.499984740745262"/>
        <rFont val="Aptos Narrow"/>
        <family val="2"/>
      </rPr>
      <t>(Technical Guidance. Step 1. Assess)</t>
    </r>
  </si>
  <si>
    <t xml:space="preserve">Natural Capital Protocol (2016)
</t>
  </si>
  <si>
    <r>
      <t xml:space="preserve">Project Transparent (2023)
</t>
    </r>
    <r>
      <rPr>
        <i/>
        <sz val="11"/>
        <color theme="4" tint="-0.499984740745262"/>
        <rFont val="Aptos Narrow"/>
        <family val="2"/>
      </rPr>
      <t>(Methodology document)</t>
    </r>
  </si>
  <si>
    <t>IFRS S1 (2023)</t>
  </si>
  <si>
    <t>IFRS S2 (2023)</t>
  </si>
  <si>
    <t>Nature Positive Initiative State of Nature Metrics (2025)</t>
  </si>
  <si>
    <r>
      <t xml:space="preserve">Value Balancing Alliance (2023) Impact Accounting
</t>
    </r>
    <r>
      <rPr>
        <i/>
        <sz val="11"/>
        <color theme="4" tint="-0.499984740745262"/>
        <rFont val="Aptos Narrow"/>
        <family val="2"/>
      </rPr>
      <t>(Exposure draft)</t>
    </r>
  </si>
  <si>
    <r>
      <t>Natural Capital</t>
    </r>
    <r>
      <rPr>
        <b/>
        <strike/>
        <sz val="11"/>
        <color theme="4" tint="-0.499984740745262"/>
        <rFont val="Aptos Narrow"/>
        <family val="2"/>
      </rPr>
      <t xml:space="preserve"> </t>
    </r>
    <r>
      <rPr>
        <b/>
        <sz val="11"/>
        <color theme="4" tint="-0.499984740745262"/>
        <rFont val="Aptos Narrow"/>
        <family val="2"/>
      </rPr>
      <t xml:space="preserve">Accounts
</t>
    </r>
  </si>
  <si>
    <t>Stock accounts</t>
  </si>
  <si>
    <r>
      <t xml:space="preserve">Natural Asset Extent
</t>
    </r>
    <r>
      <rPr>
        <b/>
        <i/>
        <sz val="11"/>
        <color theme="1"/>
        <rFont val="Aptos Narrow"/>
        <family val="2"/>
      </rPr>
      <t xml:space="preserve">
</t>
    </r>
  </si>
  <si>
    <t>Land under stewardship</t>
  </si>
  <si>
    <t>Area of land stewarded by tenure type and surface rights</t>
  </si>
  <si>
    <r>
      <t>Area (e.g. hectares, km</t>
    </r>
    <r>
      <rPr>
        <vertAlign val="superscript"/>
        <sz val="11"/>
        <color theme="1"/>
        <rFont val="Aptos Narrow"/>
        <family val="2"/>
      </rPr>
      <t>2</t>
    </r>
    <r>
      <rPr>
        <sz val="11"/>
        <color theme="1"/>
        <rFont val="Aptos Narrow"/>
        <family val="2"/>
      </rPr>
      <t>)</t>
    </r>
  </si>
  <si>
    <r>
      <t>The geographic boundary / spatial footprint (e.g. hectares, km</t>
    </r>
    <r>
      <rPr>
        <vertAlign val="superscript"/>
        <sz val="11"/>
        <color theme="1"/>
        <rFont val="Aptos Narrow"/>
        <family val="2"/>
      </rPr>
      <t>2</t>
    </r>
    <r>
      <rPr>
        <sz val="11"/>
        <color theme="1"/>
        <rFont val="Aptos Narrow"/>
        <family val="2"/>
      </rPr>
      <t xml:space="preserve">) under the organisation’s stewardship, with a breakdown of the total area (spatially mapped in GIS) by the organisations level of control or influence over its management, according to:
(1) Tenure (area owned (freehold) leased (leasehold) or managed (owned or leased by others) by the organisation). 
(2) Surface rights (i.e. the area over which the organisation has above-ground rights and / or below-ground rights). 
</t>
    </r>
  </si>
  <si>
    <t>Section 3.19</t>
  </si>
  <si>
    <t>Section 3.84, 3.85</t>
  </si>
  <si>
    <t>Section 5.2, Table 1</t>
  </si>
  <si>
    <t>101-4, 101-5, 101-6</t>
  </si>
  <si>
    <t>SBM-3, ESRS 2 IRO-1</t>
  </si>
  <si>
    <t>C1.0, A1.0, "Locate"</t>
  </si>
  <si>
    <t>2.1.a</t>
  </si>
  <si>
    <t>Section 2</t>
  </si>
  <si>
    <t>Section 2.1</t>
  </si>
  <si>
    <t>Section 0.2, 2.2</t>
  </si>
  <si>
    <t>Step 03</t>
  </si>
  <si>
    <t>Section 3.2</t>
  </si>
  <si>
    <t>Section 32(b), B4</t>
  </si>
  <si>
    <t xml:space="preserve">Section 13(b), B65(b), Scope 3 categories </t>
  </si>
  <si>
    <t>IND 1</t>
  </si>
  <si>
    <t>Section 4.7</t>
  </si>
  <si>
    <t>Land resource (Land Cover)</t>
  </si>
  <si>
    <t>Area of land by cover type</t>
  </si>
  <si>
    <r>
      <t>Spatial extent (e.g. hectares, km</t>
    </r>
    <r>
      <rPr>
        <vertAlign val="superscript"/>
        <sz val="11"/>
        <color theme="1"/>
        <rFont val="Aptos Narrow"/>
        <family val="2"/>
      </rPr>
      <t>2</t>
    </r>
    <r>
      <rPr>
        <sz val="11"/>
        <color theme="1"/>
        <rFont val="Aptos Narrow"/>
        <family val="2"/>
      </rPr>
      <t>) of land-cover across the geographic boundary of interest (i.e. mapped in GIS across a defined spatial footprint) over time, classified by FAO Land Cover Classification System (LCCS) V3 as per the SEEA CF (Annex 1 pg. 299):
(1) Artificial surfaces (including urban and associated areas)
(2) Herbaceous crops
(3) Woody crops
(4) Multiple or layered crops
(5) Grassland
(6) Tree-covered areas
(7) Mangroves
(8) Shrub covered areas
(9) Shrubs and/or herbaceous vegetation, aquatic or regularly flooded
(10) Sparsely natural vegetated areas
(11) Terrestrial barren land
(12) Permanent snow and glaciers
(13) Inland water bodies
(14) Coastal water bodies and intertidal areas</t>
    </r>
  </si>
  <si>
    <t>Tables 5.1, 5.12</t>
  </si>
  <si>
    <t>Section 3.5.2</t>
  </si>
  <si>
    <t>Section 6.7.1.2</t>
  </si>
  <si>
    <t>E4-5</t>
  </si>
  <si>
    <r>
      <t xml:space="preserve">Figure 10, </t>
    </r>
    <r>
      <rPr>
        <i/>
        <sz val="11"/>
        <color theme="1"/>
        <rFont val="Aptos Narrow"/>
        <family val="2"/>
      </rPr>
      <t>*"Evaluate"</t>
    </r>
  </si>
  <si>
    <t>*Step 06</t>
  </si>
  <si>
    <r>
      <t xml:space="preserve">*Section 4.1.2., </t>
    </r>
    <r>
      <rPr>
        <sz val="11"/>
        <color theme="1"/>
        <rFont val="Aptos Narrow"/>
        <family val="2"/>
      </rPr>
      <t>Table 24</t>
    </r>
  </si>
  <si>
    <t>Section 32(b)</t>
  </si>
  <si>
    <t>Section 13(b), B65(b)</t>
  </si>
  <si>
    <t>IND 1 &amp; 2</t>
  </si>
  <si>
    <t>Section 4.3, 4.4</t>
  </si>
  <si>
    <t>Land resource (Land Use)</t>
  </si>
  <si>
    <t>Area of land by use type</t>
  </si>
  <si>
    <r>
      <t>Spatial extent (e.g. hectares, km</t>
    </r>
    <r>
      <rPr>
        <vertAlign val="superscript"/>
        <sz val="11"/>
        <color theme="1"/>
        <rFont val="Aptos Narrow"/>
        <family val="2"/>
      </rPr>
      <t>2</t>
    </r>
    <r>
      <rPr>
        <sz val="11"/>
        <color theme="1"/>
        <rFont val="Aptos Narrow"/>
        <family val="2"/>
      </rPr>
      <t xml:space="preserve">) of land use across the geographic boundary of interest (i.e. mapped in GIS across a defined spatial footprint) over time, classified by SEEA-CF Land Use classification (including Designated Protected Areas), 33 classes at the 3-digit level SEEA CF (Annex 1 pg. 289) which expand further on the following 2-digit level classes:
(1) Land
     - Agriculture
     - Forestry
     - Land used for aquaculture
     - Land used for maintenance and restoration of environmental functions
     - Other uses of land not elsewhere defined
     - Land not in use
(2) Inland waters
     - Inland waters used for aquaculture or holding facilities
     - Inland waters used for maintenance and restoration of environmental functions
     - Other uses of inland waters
     - Inland waters not in use
(3) Coastal waters
     - Coastal waters used for aquaculture or holding facilities 
     - Coastal waters used for maintenance and restoration of environmental functions
     - Other uses of coastal waters
     - Coastal waters not in use
(4) Exclusive economic zone
 Consideration should be given to the Classification of environmental activities (CEA) where appropriate SEEA CF Annex 1, pg. 267.
</t>
    </r>
  </si>
  <si>
    <t>Tables 5.1, 5.11</t>
  </si>
  <si>
    <t>Section 3.66, 3.79, Annex I</t>
  </si>
  <si>
    <t>101-6</t>
  </si>
  <si>
    <t>SBM-3, ESRS 2 IRO-1, E4-5</t>
  </si>
  <si>
    <t>2.2.a</t>
  </si>
  <si>
    <t>Table 2</t>
  </si>
  <si>
    <r>
      <t xml:space="preserve">*Section 4.1.2., </t>
    </r>
    <r>
      <rPr>
        <sz val="11"/>
        <color theme="1"/>
        <rFont val="Aptos Narrow"/>
        <family val="2"/>
      </rPr>
      <t>4.2.5.2.</t>
    </r>
  </si>
  <si>
    <t>IND 1.1</t>
  </si>
  <si>
    <t>Land resource (Other)</t>
  </si>
  <si>
    <t>Other land uses of relevance</t>
  </si>
  <si>
    <r>
      <t>Spatial extent (e.g. hectares, km</t>
    </r>
    <r>
      <rPr>
        <vertAlign val="superscript"/>
        <sz val="11"/>
        <color theme="1"/>
        <rFont val="Aptos Narrow"/>
        <family val="2"/>
      </rPr>
      <t>2</t>
    </r>
    <r>
      <rPr>
        <sz val="11"/>
        <color theme="1"/>
        <rFont val="Aptos Narrow"/>
        <family val="2"/>
      </rPr>
      <t xml:space="preserve">) of other relevant extent variables to include for TNFD alignment and mining sector relevance (indicators defined here may overlap with indicators that are formally associated with natural capital impact assessment):
Examples here are relevant to a mining example, other sector guidance should be consulted where relevant.
(1) Area of operational and non-operational land
(2) Area of land disturbed by operations (TNFD C1.0, TNFD Draft Sector Guidance for metals and mining Annex 1)
(3) Disturbance of Key Biodiversity Area (KBA) / Designated Protected Areas (DPAs) or areas of High Conservation Value
(4) Area of land rehabilitated / restored (TNFD C1.0, GRI 101-2)
(5) Area previously disturbed land that is under active restoration (TNFD Draft Sector Guidance for metals and mining Annex 1, GRI 101-2)
(6) Area disturbed that is available for restoration (TNFD Draft Sector Guidance for metals and mining Annex 1)
(7) Area of land/water conserved, restored or regenerated by voluntary action and regulatory requirement (e.g. offset areas to compensate for residual negative impacts on biodiversity) (TNFD C1.1 and TNFD Draft Sector Guidance for metals and mining Annex 1, GRI 101-2, BHP Nature Positive Procedure)
(8) Area for nature-positive opportunities
(8) Area of land/water under sustainable management (including regenerative practices) by ecosystem type and business activity (TNFD C1.1)
(9) Number and proportion of sites with biodiversity management plans, no net loss or net gain strategies (TNFD Draft Sector Guidance for metals and mining, GRI 101-2) 
(10) Area within 50km of a Key Biodiversity Area (KBA) / Designated Protected Areas (DPAs) or areas of High Conservation Value (Table 8, TNFD Draft Sector Guidance for metals and mining) 
(11) Number and area of sites within or directly adjacent to legally designated protected areas (TNFD Draft Sector Guidance for metals and mining Annex 1) 
(12) Percentage of land owned, leased and/or operated in Indigenous territories (TNFD Draft Sector Guidance for metals and mining, Annex 1)
Potential metrics from the SASB standard for mining and metals: 
(13) Percentage of (1) proved and (2) probable reserves in or near sites with protected conservation status or endangered species habitat
Metrics that can be calculated from other sections of the natural capital account:
(14) Area of land/water use change by ecosystem type and business activity (C1.1)
(15) Land-use intensity / ecological footprint - tonnes of output per km2
(16) Change against the baseline in the metrics used to evaluate no-net-loss (see extent and condition accounts)
Optional additional metrics in the TNFD Draft Sector Guidance:
(17) Number of the operational sites that have closure / rehabilitation plans, are closed or undergoing closure
(18) Area of land with increased protection (either newly protected or with a higher protection level by IUCN / GBF classification)
(19) Area covered by collaborative conservation or restoration initiatives in the wider landscape (i.e. not on land owned or leased)
(20) Percentage of conservation or restoration projects in the wider landscape with community engagement, human rights due diligence and agreement making protocols.
</t>
    </r>
  </si>
  <si>
    <t>101-2, 101-4, 101-5</t>
  </si>
  <si>
    <t>SBM-3, ESRS 2 IRO-1, E4-2, E4-3, E4-5, E3-1, E3-2, E3-4</t>
  </si>
  <si>
    <t>EM-MM-140a.1, EM-MM-160a.3, EM-CO-140a.1., EM-CO-160a.3.</t>
  </si>
  <si>
    <t>C1.0, C1.1, A3.4., "Locate"</t>
  </si>
  <si>
    <t>IND 3, 3.1, 4 &amp; 5</t>
  </si>
  <si>
    <t>Soil resource</t>
  </si>
  <si>
    <t>Area of soil resource by type</t>
  </si>
  <si>
    <r>
      <t>Spatial extent (e.g. hectares, km</t>
    </r>
    <r>
      <rPr>
        <vertAlign val="superscript"/>
        <sz val="11"/>
        <color theme="1"/>
        <rFont val="Aptos Narrow"/>
        <family val="2"/>
      </rPr>
      <t>2</t>
    </r>
    <r>
      <rPr>
        <sz val="11"/>
        <color theme="1"/>
        <rFont val="Aptos Narrow"/>
        <family val="2"/>
      </rPr>
      <t>) of soil types where this is material to business and / or society across the geographic boundary of interest (i.e. mapped in GIS across a defined spatial footprint) over time, classified, classified by FAO Harmonized World Soil Database and national classes (as relevant) as noted in the SEEA-CF. 
For Australia, the CSIRO Australian Soil Classification must be used (use of national dataset for Australia)
(1) Anthroposols
(2) Organosols
(3) Podosols
(4) Vertosols
(5) Hydrosols
(6) Kurosols
(7)Sodosols
(8) Chromosols
(9) Calcarosols
(10) Ferrosols
(11) Dermosols
(12) Kandosols
(13) Arenosols
(14) Rudosols
(15) Tenosols</t>
    </r>
  </si>
  <si>
    <t>Table 5.1, Section 5.7.2</t>
  </si>
  <si>
    <t>Mineral and energy resource</t>
  </si>
  <si>
    <t>Mineral or resource asset by type</t>
  </si>
  <si>
    <t>Mass (e.g. tonnes)</t>
  </si>
  <si>
    <t>Quantity (e.g. tonnes) of mineral and energy resources where this is material to business and / or society across the geographic boundary of interest (i.e. mapped in GIS across a defined spatial footprint) over time,  using the SEEA-CF Classification of:
(1) Oil  
(2) Natural gas 
(3) Coal and peat 
(4) Non-metallic resources
(5) Metallic resources
Further breakdown can be used as appropriate (e.g. copper, iron ore, uranium, gold). This should include estimates of proven and probable reserves (SASB, 2023) classified according to the UN Framework Classification for Fossil Energy and Mineral Reserves and Resources (2009) in line with the UN System of Environmental Economic Accounting – Central Framework (2012) and / or industry classifications as relevant (e.g. JORC).</t>
  </si>
  <si>
    <t>Table 5.1, Section 5.5.2</t>
  </si>
  <si>
    <t>EM-MM-160a.3, EM-CO-160a.3.</t>
  </si>
  <si>
    <t>*Section 4.1.2.</t>
  </si>
  <si>
    <t>Water resource</t>
  </si>
  <si>
    <t>Water resource by type</t>
  </si>
  <si>
    <t>Volume (e.g. megalitres)</t>
  </si>
  <si>
    <r>
      <t>Volume and / or spatial extent (e.g. ML, km</t>
    </r>
    <r>
      <rPr>
        <vertAlign val="superscript"/>
        <sz val="11"/>
        <color theme="1"/>
        <rFont val="Aptos Narrow"/>
        <family val="2"/>
      </rPr>
      <t>2</t>
    </r>
    <r>
      <rPr>
        <sz val="11"/>
        <color theme="1"/>
        <rFont val="Aptos Narrow"/>
        <family val="2"/>
      </rPr>
      <t>) of water resources across the geographic boundary of interest (i.e. mapped in GIS across a defined spatial footprint) over time, using the SEEA-CF Classification as follows:
(1) Surface water (artificial reservoirs / lakes / rivers / streams / glaciers, snow, ice)
(2) Groundwater (aquifers)
(3) Soil water (moisture) availability
The volume of water in the ocean is out of scope because it is too large to be meaningful for analytical purposes (this does not limit the measurement of ocean condition or individual ocean assets such as species / aquatic resources (e.g. fish stocks), mineral and energy resources etc).</t>
    </r>
  </si>
  <si>
    <t>Table 5.1, Section 5.24</t>
  </si>
  <si>
    <t>Table 3</t>
  </si>
  <si>
    <t>Renewable energy resource</t>
  </si>
  <si>
    <t>Renewable resource by type</t>
  </si>
  <si>
    <t>Capacity (e.g. MWh)</t>
  </si>
  <si>
    <t xml:space="preserve">Capacity (e.g. MWh) of renewable energy resource available where this is material to business and / or society across the geographic boundary of interest (i.e. mapped in GIS across a defined spatial footprint) over time using SEEA-CF Classification as follows:
(1) Solar
(2) Hydro
(3) Wind
(4) Wave and tidal
(5) Geothermal
(6) Other electricity and heat
Whilst there is no "physical stock" of renewable sources of energy that can be depleted or measured under “condition”, the capacity to generate renewable energy varies across space (e.g. according to solar exposure). </t>
  </si>
  <si>
    <t>Table 3.2.</t>
  </si>
  <si>
    <t>Section 11.22, 11.37, Table 11.2</t>
  </si>
  <si>
    <t>Biological resources</t>
  </si>
  <si>
    <t>Biological resource by type</t>
  </si>
  <si>
    <r>
      <t>Various (number, m</t>
    </r>
    <r>
      <rPr>
        <vertAlign val="superscript"/>
        <sz val="11"/>
        <color theme="1"/>
        <rFont val="Aptos Narrow"/>
        <family val="2"/>
      </rPr>
      <t>3</t>
    </r>
    <r>
      <rPr>
        <sz val="11"/>
        <color theme="1"/>
        <rFont val="Aptos Narrow"/>
        <family val="2"/>
      </rPr>
      <t>, tonnes)</t>
    </r>
  </si>
  <si>
    <t>Spatial extent, number or tonnes (e.g. hectares under cultivation, head of cattle, total standing biomass) of biological resources available for primary production that are material to business and / or society across the geographic boundary of interest (i.e. mapped in GIS across a defined spatial footprint) over time, using SEEA-CF Classification as follows: 
(1) Timber 
(2) Aquatic resources 
(3) Livestock 
(4) Orchards 
(5) Vineyards 
(6) Crops 
(7) Wild plants and animals (harvested / hunted)</t>
  </si>
  <si>
    <t>Table 5.1, Section 5.10</t>
  </si>
  <si>
    <t>Ecosystem types</t>
  </si>
  <si>
    <t>Area of ecosystem by type</t>
  </si>
  <si>
    <r>
      <t>Spatial extent (e.g. hectares, km</t>
    </r>
    <r>
      <rPr>
        <vertAlign val="superscript"/>
        <sz val="11"/>
        <color theme="1"/>
        <rFont val="Aptos Narrow"/>
        <family val="2"/>
      </rPr>
      <t>2</t>
    </r>
    <r>
      <rPr>
        <sz val="11"/>
        <color theme="1"/>
        <rFont val="Aptos Narrow"/>
        <family val="2"/>
      </rPr>
      <t xml:space="preserve">) of ecosystems across the geographic boundary of interest (i.e. mapped in GIS across a defined spatial footprint) over time, classified using the IUCN Global Ecosystem Typology (GET) as per SEEA-EA (and TNFD):
The IUCN GET consists of different "Levels" within a nested hierarchy. 
(1) Level 1 describes 4 "Realms" (land, freshwater/wetlands, ocean and atmosphere).
(2) Level 2. describes 25 "Biomes".
(3) Level 3 describes 98 "Ecosystem Functional Groups (EFG)" and aligns to the CBD definition of ecosystems and SEEA-EA concept of ecosystem assets.
Accounts can be presented for larger groupings or in more detail, with "short labels" used as appropriate for ease of reference (e.g. use "Forests" to describe T2 Temperate-boreal forests and woodlands / T2.2 Deciduous temperate forests).
</t>
    </r>
  </si>
  <si>
    <t>Section 3.4.2., 3.76, 3.77, 4.37, 4.39</t>
  </si>
  <si>
    <t>101-4, 101-5, 101-6, 101-7</t>
  </si>
  <si>
    <r>
      <t xml:space="preserve">C1.0, C1.1., A3.4, A5.1, Figure 10, "Locate", </t>
    </r>
    <r>
      <rPr>
        <i/>
        <sz val="11"/>
        <color theme="1"/>
        <rFont val="Aptos Narrow"/>
        <family val="2"/>
      </rPr>
      <t>*"Evaluate"</t>
    </r>
  </si>
  <si>
    <t>2.2.a, 2.2.d</t>
  </si>
  <si>
    <t>Figure E1, 7, Table 3, 10</t>
  </si>
  <si>
    <t>Section 2.3,  Box 6</t>
  </si>
  <si>
    <t>Table 2, 3</t>
  </si>
  <si>
    <r>
      <t xml:space="preserve">*Section 4.1.2., </t>
    </r>
    <r>
      <rPr>
        <sz val="11"/>
        <color theme="1"/>
        <rFont val="Aptos Narrow"/>
        <family val="2"/>
      </rPr>
      <t>4.2.5.1</t>
    </r>
    <r>
      <rPr>
        <i/>
        <sz val="11"/>
        <color theme="1"/>
        <rFont val="Aptos Narrow"/>
        <family val="2"/>
      </rPr>
      <t>.</t>
    </r>
  </si>
  <si>
    <t>IND 1, 1.1, 3, 3.1</t>
  </si>
  <si>
    <t>*Section 4.4</t>
  </si>
  <si>
    <t>Cultural asset extent</t>
  </si>
  <si>
    <t>Cultural asset by type</t>
  </si>
  <si>
    <t>Various (e.g. hectares, number)</t>
  </si>
  <si>
    <r>
      <t>Spatial extent or number (e.g. hectares, km</t>
    </r>
    <r>
      <rPr>
        <vertAlign val="superscript"/>
        <sz val="11"/>
        <color theme="1"/>
        <rFont val="Aptos Narrow"/>
        <family val="2"/>
      </rPr>
      <t>2</t>
    </r>
    <r>
      <rPr>
        <sz val="11"/>
        <color theme="1"/>
        <rFont val="Aptos Narrow"/>
        <family val="2"/>
      </rPr>
      <t>, number) of cultural natural assets is intended to reflect local knowledge or cultural management priorities, to ensure Indigenous perspectives can be respectfully and appropriately considered in organisational decision-making in a quantified way. The measurement of cultural extent is not prescribed or defined but exists as a placeholder to guide a collaborative co-design process with each Indigenous group if and where this is appropriate.
When it is deemed (by Indigenous groups) to be appropriate, it should be measured across the geographic boundary of interest (i.e. mapped in GIS across a defined spatial footprint) over time and could include (from Normyle et al, 2024):
(1) Paddock extent as these are used for cultural management such as cool burns and grazing.
(2) Land cover extent (e.g. vegetated / bare soil / water).
(3) Culturally sensitive areas extent (e.g. wetlands)
See Taskforce on Nature-related Financial Disclosures (2023) Guidance on engagement with Indigenous Peoples, Local Communities and affected stakeholders for further guidance.</t>
    </r>
  </si>
  <si>
    <t>Section 4.40</t>
  </si>
  <si>
    <t>101-5, 101-8</t>
  </si>
  <si>
    <t>E4-1, E4-2, E4-3, E4-4</t>
  </si>
  <si>
    <t>EM-MM-210a.3</t>
  </si>
  <si>
    <t>General requirement 6, Governance disclosure C</t>
  </si>
  <si>
    <t>2.2.1</t>
  </si>
  <si>
    <r>
      <rPr>
        <b/>
        <sz val="11"/>
        <color theme="1"/>
        <rFont val="Aptos Narrow"/>
        <family val="2"/>
      </rPr>
      <t xml:space="preserve">Natural Asset Condition 
</t>
    </r>
    <r>
      <rPr>
        <sz val="11"/>
        <color theme="1"/>
        <rFont val="Aptos Narrow"/>
        <family val="2"/>
      </rPr>
      <t xml:space="preserve">(by ecosystem/resource type)
</t>
    </r>
  </si>
  <si>
    <t>Physical state</t>
  </si>
  <si>
    <t>Physical state by asset type</t>
  </si>
  <si>
    <t xml:space="preserve">Various (e.g. percentage cover, grade) </t>
  </si>
  <si>
    <t xml:space="preserve">Physical measures (e.g. percentage cover, grade) of the abiotic components of natural assets (soil, water, air, minerals) that are deemed to be material to business and / or society across the geographic boundary of interest (i.e. mapped in GIS across a defined spatial footprint) over time. To inform selection, indicative metrics:
(1) Mineral resource quality
(2) Renewable energy potential (wind, solar, geothermal, tidal) 
(3) Water pressure
Including SEEA indicative metrics:
(3) Percentage bare ground
(4) Percentage burnt area
(5) Vegetation water content (NDWI)
(6) Soil layer thickness (and soil sealing - ESRS SBM3 and AR4)
(7) Soil water availability (see water resource extent)
(8) Water flow (relative to ecological base flow)
(9) Water clarity (turbidity)
(10) This can also include environmental condition variables concerning extreme weather (temperature, rainfall, fire, cyclones, flooding or drought events) linked to climate change. 
See Table 5.7 of SEEA-EA (pg. 116) for further examples of physical state metrics, the Natural Capital Measurement catalogue or Table 32 of TNFD LEAP Guidance (2023) for criteria for selecting ecosystem condition metrics. </t>
  </si>
  <si>
    <t>Table 5.1, 5.7</t>
  </si>
  <si>
    <t>101-4, 101-5, 101-7</t>
  </si>
  <si>
    <t>SBM-3</t>
  </si>
  <si>
    <r>
      <t xml:space="preserve">C5.0, A5.0, </t>
    </r>
    <r>
      <rPr>
        <i/>
        <sz val="11"/>
        <color theme="1"/>
        <rFont val="Aptos Narrow"/>
        <family val="2"/>
      </rPr>
      <t>*"Evaluate"</t>
    </r>
  </si>
  <si>
    <t>Table 3, Box 5</t>
  </si>
  <si>
    <t>Section D5</t>
  </si>
  <si>
    <t>Chemical state</t>
  </si>
  <si>
    <t>Chemical state by asset type</t>
  </si>
  <si>
    <t xml:space="preserve">Various (e.g. parts per million, pH) </t>
  </si>
  <si>
    <r>
      <t>Chemical composition measures (e.g. parts per million, pH) of abiotic components of natural assets typically focuses on the accumulated stocks of pollutants or nutrients (concentrations, tonnes) in soil, water, or air that are deemed to be material to business and / or society across the geographic boundary of interest (i.e. mapped in GIS across a defined spatial footprint) over time. To inform selection, SEEA indicative metrics:
(1) Air pollutant concentrations (e.g. GHG and non-GHG (PM</t>
    </r>
    <r>
      <rPr>
        <vertAlign val="subscript"/>
        <sz val="11"/>
        <color theme="1"/>
        <rFont val="Aptos Narrow"/>
        <family val="2"/>
      </rPr>
      <t>2.5</t>
    </r>
    <r>
      <rPr>
        <sz val="11"/>
        <color theme="1"/>
        <rFont val="Aptos Narrow"/>
        <family val="2"/>
      </rPr>
      <t xml:space="preserve"> and PM</t>
    </r>
    <r>
      <rPr>
        <vertAlign val="subscript"/>
        <sz val="11"/>
        <color theme="1"/>
        <rFont val="Aptos Narrow"/>
        <family val="2"/>
      </rPr>
      <t>10</t>
    </r>
    <r>
      <rPr>
        <sz val="11"/>
        <color theme="1"/>
        <rFont val="Aptos Narrow"/>
        <family val="2"/>
      </rPr>
      <t xml:space="preserve">) concentrations) 
(2) Soil organic carbon 
(3) Soil pH
(4) Soil nutrient availability (nitrogen, phosphorous, potassium concentrations)
(5) Water quality (pollutant concentrations)
(6) Water pH
See Table 5.7 of SEEA-EA (pg. 116) for further examples of chemical state metrics, the Natural Capital Measurement Catalogue or Table 32 of TNFD LEAP Guidance (2023) for criteria for selecting ecosystem condition metrics. </t>
    </r>
  </si>
  <si>
    <t>Table 5.1, 5.7, Section 5.105</t>
  </si>
  <si>
    <t>101-4, 101-5,  101-7</t>
  </si>
  <si>
    <r>
      <t xml:space="preserve">*Section 4.1.2., </t>
    </r>
    <r>
      <rPr>
        <sz val="11"/>
        <color theme="1"/>
        <rFont val="Aptos Narrow"/>
        <family val="2"/>
      </rPr>
      <t>4.2.4.2., 4.2.5.2.</t>
    </r>
  </si>
  <si>
    <t>Compositional state</t>
  </si>
  <si>
    <t>Compositional state by asset type</t>
  </si>
  <si>
    <t xml:space="preserve">Various (e.g. number, hectares, index, risk) </t>
  </si>
  <si>
    <r>
      <t xml:space="preserve">Compositional state measures (e.g. number,  hectares, index, risk) describe the composition/diversity of ecological communities that are deemed to be material to business and / or society across the geographic boundary of interest (i.e. mapped in GIS across a defined spatial footprint) over time.  To inform selection, SEEA indicative metrics:
(1) Species richness (the number of species present, in species assemblage as a whole)
(2) Mean species abundance (average change in population size of native species in an area from a reference intact state)
(3) Mean species extinction risk
(4) Species population size (current and target size (minimum viable population) for "material" taxa, BD Protocol - Section 3.2.4)
(5) Number of invasive species present / abundance (e.g. Buffel grass)
(6) Change in invasive species from a baseline (%) 
(7) Native species (flora and fauna) presence / abundance / condition
(8) Threatened species (flora and fauna) presence / abundance / condition
(9) Threatened ecological communities presence / abundance
(10) Other taxa of importance presence / abundance (see Biological Diversity Protocol, Section 2.3.1)
See Table 5.7 of SEEA EA (pg. 116) for further examples of compositional state metrics, The Natural capital Measurement Catalogue or Table 32 of TNFD LEAP Guidance (2023) for criteria for selecting ecosystem condition metrics. Align Table 5, 6, 7. and ESRS E4-5. 
</t>
    </r>
    <r>
      <rPr>
        <strike/>
        <sz val="11"/>
        <color theme="1"/>
        <rFont val="Aptos Narrow"/>
        <family val="2"/>
      </rPr>
      <t xml:space="preserve">
</t>
    </r>
  </si>
  <si>
    <t>Table 5.1, 5.7.</t>
  </si>
  <si>
    <t>101-4, 101-5, 101-6,  101-7</t>
  </si>
  <si>
    <r>
      <t xml:space="preserve">C5.0, A4.0, A5.0, A5.3, A5.4, </t>
    </r>
    <r>
      <rPr>
        <i/>
        <sz val="11"/>
        <color theme="1"/>
        <rFont val="Aptos Narrow"/>
        <family val="2"/>
      </rPr>
      <t>*"Locate", *"Evaluate"</t>
    </r>
  </si>
  <si>
    <t>Figure E1, 2, 7, Table 3</t>
  </si>
  <si>
    <t>Section 2.3, 3.2.4</t>
  </si>
  <si>
    <t>Section B65(b)</t>
  </si>
  <si>
    <t>IND 6 &amp; 7</t>
  </si>
  <si>
    <t>Structural state</t>
  </si>
  <si>
    <t>Structural state by asset type</t>
  </si>
  <si>
    <t xml:space="preserve">Various (e.g. mass, density, cover) </t>
  </si>
  <si>
    <t>Structural state measures (e.g. mass, density, cover) of the whole ecosystem, specific compartments or individual environmental assets that are deemed to be material to business and / or society across the geographic boundary of interest (i.e. mapped in GIS across a defined spatial footprint) over time. To inform selection, SEEA indicative metrics:
(1) Vegetation cover
(2) Dominant tree height
(3) Vegetation density - Annual maximum normalised difference vegetation index (NDVI)
(4) Leaf Area Index
See Table 5.7 of  SEEA EA (pg. 116) for further examples of structural state metrics, the Natural Capital Measurement Catalogue or  Table 32 of TNFD LEAP Guidance (2023) for criteria for selecting ecosystem condition metrics and Align Table 5, 6, 7.</t>
  </si>
  <si>
    <t>Functional state</t>
  </si>
  <si>
    <t>Functional state by asset types</t>
  </si>
  <si>
    <t xml:space="preserve">Various (e.g. mass, number per ha, frequency, intensity) </t>
  </si>
  <si>
    <t>Ecosystem productivity and ecological process measures (e.g. frequency, intensity) that are not covered by other condition indicators, such as the biological, chemical and physical interactions between the main ecosystem components and which are deemed to be material to business and / or society across the geographic boundary of interest (i.e. mapped in GIS across a defined spatial footprint) over time. To inform selection, SEEA indicative metrics:
(1) Gross primary production
(2) Abundance of termite mounds (organic matter turnover)
(3) Biological Oxygen Demand
(4) Frequency and extent of algal blooms
See Table 5.7 of  SEEA EA (pg. 116) for further examples of functional state metrics or  Table 32 of TNFD LEAP Guidance (2023) for criteria for selecting ecosystem condition metrics and Align Table 5, 6, 7.</t>
  </si>
  <si>
    <r>
      <t>C5.0, A5.0,</t>
    </r>
    <r>
      <rPr>
        <i/>
        <sz val="11"/>
        <color theme="1"/>
        <rFont val="Aptos Narrow"/>
        <family val="2"/>
      </rPr>
      <t xml:space="preserve"> *"Locate",</t>
    </r>
    <r>
      <rPr>
        <sz val="11"/>
        <color theme="1"/>
        <rFont val="Aptos Narrow"/>
        <family val="2"/>
      </rPr>
      <t xml:space="preserve"> </t>
    </r>
    <r>
      <rPr>
        <i/>
        <sz val="11"/>
        <color theme="1"/>
        <rFont val="Aptos Narrow"/>
        <family val="2"/>
      </rPr>
      <t>*"Evaluate"</t>
    </r>
  </si>
  <si>
    <t>Landscape/Seascape metrics</t>
  </si>
  <si>
    <t>Various</t>
  </si>
  <si>
    <t xml:space="preserve">Various (e.g. hectares, index, distance) </t>
  </si>
  <si>
    <t xml:space="preserve">Characteristics of natural assets that are quantifiable at larger (landscape, seascape) spatial scales (e.g. hectares, index, distance) but have an influence on the local condition of natural assets, which are deemed to be material to business and / or society across the geographic boundary of interest (i.e. mapped in GIS across a defined spatial footprint) over time. To inform selection, SEEA indicative metrics:
(1) Diversity of habitats 
(2) Connectivity of habitats (ecosystem structure)
(3) Forest area density
(4) Presence/share of semi-natural vegetation fragments (small woody features)
(5) Water (basin) stress index  (Table 8, TNFD Draft Sector Guidance for metals and mining) (possible a functional state metric)
(6) Ecosystem integrity index (IUCN (2023) Measuring Nature Positive)
(7) Environmental disturbances
(8) Spatial configuration of natural assets (including ecosystems and individual environmental assets) relative to people 
See Table 5.7 of  SEEA EA (pg. 116) for further examples of landscape state metrics or Table 32 of TNFD LEAP Guidance (2023) for criteria for selecting ecosystem condition metrics. </t>
  </si>
  <si>
    <t>SBM-3, E4-5</t>
  </si>
  <si>
    <r>
      <t>C5.0, A5.2,</t>
    </r>
    <r>
      <rPr>
        <i/>
        <sz val="11"/>
        <color theme="1"/>
        <rFont val="Aptos Narrow"/>
        <family val="2"/>
      </rPr>
      <t xml:space="preserve"> *"Evaluate"</t>
    </r>
  </si>
  <si>
    <r>
      <t xml:space="preserve">*Section 4.1.2., </t>
    </r>
    <r>
      <rPr>
        <sz val="11"/>
        <color theme="1"/>
        <rFont val="Aptos Narrow"/>
        <family val="2"/>
      </rPr>
      <t>4.2.5.2., 4.2.6.3</t>
    </r>
    <r>
      <rPr>
        <i/>
        <sz val="11"/>
        <color theme="1"/>
        <rFont val="Aptos Narrow"/>
        <family val="2"/>
      </rPr>
      <t>.</t>
    </r>
  </si>
  <si>
    <t>IND 4</t>
  </si>
  <si>
    <r>
      <t>Cultural condition</t>
    </r>
    <r>
      <rPr>
        <strike/>
        <sz val="11"/>
        <color theme="1"/>
        <rFont val="Aptos Narrow"/>
        <family val="2"/>
      </rPr>
      <t xml:space="preserve"> </t>
    </r>
  </si>
  <si>
    <t>Condition of asset by type</t>
  </si>
  <si>
    <t>Various (for co-design)</t>
  </si>
  <si>
    <t>Cultural (natural asset) condition is intended to reflect cultural interpretations and knowledge as one component of measuring environmental quality. The measurement of cultural quality is not prescribed or defined but exists as a placeholder to guide a collaborative co-design process with each Indigenous group if and where this is appropriate. When it is deemed (by Indigenous groups) to be appropriate, it should be measured across the geographic boundary of interest (i.e. mapped in GIS across a defined spatial footprint) over time. When it is deemed (by Indigenous groups) to be appropriate this could include (from Normyle et al, 2024):
(1) Indigenous communities existing cultural scoring of landscapes, for the Nyamba Buru Yawuru this reflects how the physical changes within the landscape relate to cultural values, health, and use of Country.</t>
  </si>
  <si>
    <t>Section A5.4</t>
  </si>
  <si>
    <t>Section B4</t>
  </si>
  <si>
    <r>
      <rPr>
        <b/>
        <sz val="11"/>
        <color theme="1" tint="-0.499984740745262"/>
        <rFont val="Aptos Narrow"/>
        <family val="2"/>
      </rPr>
      <t xml:space="preserve">Physical flow of ecosystem services and other contributions to people  
</t>
    </r>
    <r>
      <rPr>
        <sz val="11"/>
        <color theme="1" tint="-0.499984740745262"/>
        <rFont val="Aptos Narrow"/>
        <family val="2"/>
      </rPr>
      <t xml:space="preserve">
</t>
    </r>
  </si>
  <si>
    <t>Provisioning ecosystem services</t>
  </si>
  <si>
    <t>Volume or mass by asset types</t>
  </si>
  <si>
    <r>
      <t>Mass (e.g. tonnes) or Volume (e.g. m</t>
    </r>
    <r>
      <rPr>
        <vertAlign val="superscript"/>
        <sz val="11"/>
        <color theme="1" tint="-0.499984740745262"/>
        <rFont val="Aptos Narrow"/>
        <family val="2"/>
      </rPr>
      <t>3</t>
    </r>
    <r>
      <rPr>
        <sz val="11"/>
        <color theme="1" tint="-0.499984740745262"/>
        <rFont val="Aptos Narrow"/>
        <family val="2"/>
      </rPr>
      <t>)</t>
    </r>
  </si>
  <si>
    <r>
      <t>Physical provision (e.g. kg, tonnes, m</t>
    </r>
    <r>
      <rPr>
        <vertAlign val="superscript"/>
        <sz val="11"/>
        <color theme="1" tint="-0.499984740745262"/>
        <rFont val="Aptos Narrow"/>
        <family val="2"/>
      </rPr>
      <t>3</t>
    </r>
    <r>
      <rPr>
        <sz val="11"/>
        <color theme="1" tint="-0.499984740745262"/>
        <rFont val="Aptos Narrow"/>
        <family val="2"/>
      </rPr>
      <t>) of ecosystem services that represent the contributions to benefits that are extracted or harvested from ecosystems. Focus on the provisioning services that are material to business and / or society across the geographic boundary of interest (i.e. mapped in GIS across a defined spatial footprint) over time, selected from SEEA-EA reference list with beneficiaries listed:
(1) Biomass provisioning (crops / grazed biomass / livestock / aquaculture / wood / wild fish, animals and plants)
(2) Genetic material 
(3) Water supply (water flow regulation and water purification - avoid double counting with regulating service)
(4) Other provisioning services (see CICES V5.2). 
See Table 24 of TNFD LEAP Guidance (2023) for potential ecosystem service metrics. 
Consider using ENCORE and/or the NCP criteria for materiality assessment (Section 4.2.2, NCP, 2016):
(1) Operational 
(2) Legal and regulatory 
(3) Financing 
(4) Reputational and marketing
(5) Societal</t>
    </r>
  </si>
  <si>
    <t>Table 6.3, Appendix A6.1</t>
  </si>
  <si>
    <t xml:space="preserve">Section 6.7.1.4 </t>
  </si>
  <si>
    <t>101-4, 101-5, 101-6, 101-8</t>
  </si>
  <si>
    <r>
      <t xml:space="preserve">A3.5, Figure 10,  </t>
    </r>
    <r>
      <rPr>
        <i/>
        <sz val="11"/>
        <color theme="1" tint="-0.499984740745262"/>
        <rFont val="Aptos Narrow"/>
        <family val="2"/>
      </rPr>
      <t>A6.0</t>
    </r>
    <r>
      <rPr>
        <sz val="11"/>
        <color theme="1" tint="-0.499984740745262"/>
        <rFont val="Aptos Narrow"/>
        <family val="2"/>
      </rPr>
      <t>, *</t>
    </r>
    <r>
      <rPr>
        <i/>
        <sz val="11"/>
        <color theme="1" tint="-0.499984740745262"/>
        <rFont val="Aptos Narrow"/>
        <family val="2"/>
      </rPr>
      <t>A6.1</t>
    </r>
    <r>
      <rPr>
        <sz val="11"/>
        <color theme="1" tint="-0.499984740745262"/>
        <rFont val="Aptos Narrow"/>
        <family val="2"/>
      </rPr>
      <t>,</t>
    </r>
    <r>
      <rPr>
        <i/>
        <sz val="11"/>
        <color theme="1" tint="-0.499984740745262"/>
        <rFont val="Aptos Narrow"/>
        <family val="2"/>
      </rPr>
      <t>*"Locate", *"Evaluate"</t>
    </r>
  </si>
  <si>
    <t>Figure 7</t>
  </si>
  <si>
    <r>
      <rPr>
        <i/>
        <sz val="11"/>
        <color theme="1" tint="-0.499984740745262"/>
        <rFont val="Aptos Narrow"/>
        <family val="2"/>
      </rPr>
      <t>*Step 07,</t>
    </r>
    <r>
      <rPr>
        <sz val="11"/>
        <color theme="1" tint="-0.499984740745262"/>
        <rFont val="Aptos Narrow"/>
        <family val="2"/>
      </rPr>
      <t xml:space="preserve"> Section 1.2.2., Table 4.2.</t>
    </r>
  </si>
  <si>
    <t>*Section 5</t>
  </si>
  <si>
    <t>Section B4, B13, B19, B28, D5, D8</t>
  </si>
  <si>
    <t xml:space="preserve">Regulating and maintenance ecosystem services </t>
  </si>
  <si>
    <r>
      <t>Various (e.g. tonnes, m</t>
    </r>
    <r>
      <rPr>
        <vertAlign val="superscript"/>
        <sz val="11"/>
        <color theme="1" tint="-0.499984740745262"/>
        <rFont val="Aptos Narrow"/>
        <family val="2"/>
      </rPr>
      <t>3</t>
    </r>
    <r>
      <rPr>
        <sz val="11"/>
        <color theme="1" tint="-0.499984740745262"/>
        <rFont val="Aptos Narrow"/>
        <family val="2"/>
      </rPr>
      <t xml:space="preserve">, flood risk, °C differential) </t>
    </r>
  </si>
  <si>
    <r>
      <t>Physical provision (e.g. tonnes, m</t>
    </r>
    <r>
      <rPr>
        <vertAlign val="superscript"/>
        <sz val="11"/>
        <color theme="1" tint="-0.499984740745262"/>
        <rFont val="Aptos Narrow"/>
        <family val="2"/>
      </rPr>
      <t>3</t>
    </r>
    <r>
      <rPr>
        <sz val="11"/>
        <color theme="1" tint="-0.499984740745262"/>
        <rFont val="Aptos Narrow"/>
        <family val="2"/>
      </rPr>
      <t xml:space="preserve">, flood risk, °C differential) of those ecosystem services that result from the ability of ecosystems to regulate biological processes and to influence climate, hydrological and biochemical cycles, and thereby maintain environmental conditions beneficial to individuals and society. Focus on the regulating and maintenance services that are material to business and / or society across the geographic boundary of interest (i.e. mapped in GIS across a defined spatial footprint) over time from SEEA-EA reference list with beneficiaries listed:
(1) Global climate regulation
(2) Rainfall pattern regulation 
(3) Local climate regulation (e.g. protection from extreme heat)
(4) Air filtration services 
(5) Soil quality regulation services 
(6) Soil and sediment retention services (soil erosion control and landslide mitigation) 
(7) Water purification services (retention and breakdown of nutrients and other pollutants) 
(8) Water flow regulation services (baseline flow maintenance, peak flow mitigation) 
(9) Flood control services (coastal protection, river flood mitigation) 
(10) Storm mitigation services
(11) Noise / light / vibration attenuation services
(12) Pollination services 
(13) Biological control services (pest control / disease control)
(14) Nursery population and habitat maintenance services 
(15) Other regulating and maintenance services (see CICES V5.2)
See Table 24 of TNFD LEAP Guidance (2023) for potential ecosystem service metrics. 
Consider using ENCORE and/or the NCP criteria for materiality assessment (Section 4.2.2, NCP, 2016):
(1) Operational 
(2) Legal and regulatory 
(3) Financing 
(4) Reputational and marketing
(5) Societal
</t>
    </r>
  </si>
  <si>
    <t>Section 6.7.1.4</t>
  </si>
  <si>
    <t>101-4, 101-5, 101-8</t>
  </si>
  <si>
    <r>
      <t xml:space="preserve">A2.2, </t>
    </r>
    <r>
      <rPr>
        <i/>
        <sz val="11"/>
        <color theme="1" tint="-0.499984740745262"/>
        <rFont val="Aptos Narrow"/>
        <family val="2"/>
      </rPr>
      <t>*A6.0</t>
    </r>
    <r>
      <rPr>
        <sz val="11"/>
        <color theme="1" tint="-0.499984740745262"/>
        <rFont val="Aptos Narrow"/>
        <family val="2"/>
      </rPr>
      <t xml:space="preserve">, </t>
    </r>
    <r>
      <rPr>
        <i/>
        <sz val="11"/>
        <color theme="1" tint="-0.499984740745262"/>
        <rFont val="Aptos Narrow"/>
        <family val="2"/>
      </rPr>
      <t>*A6.1,</t>
    </r>
    <r>
      <rPr>
        <sz val="11"/>
        <color theme="1" tint="-0.499984740745262"/>
        <rFont val="Aptos Narrow"/>
        <family val="2"/>
      </rPr>
      <t xml:space="preserve"> Figure 10,</t>
    </r>
    <r>
      <rPr>
        <i/>
        <sz val="11"/>
        <color theme="1" tint="-0.499984740745262"/>
        <rFont val="Aptos Narrow"/>
        <family val="2"/>
      </rPr>
      <t xml:space="preserve"> *"Locate", *"Evaluate"</t>
    </r>
  </si>
  <si>
    <t xml:space="preserve">Cultural ecosystem services </t>
  </si>
  <si>
    <t xml:space="preserve">Various (e.g. visitor numbers by type of recreational activity, viewshed analysis of nature’s visibility) </t>
  </si>
  <si>
    <t>Physical provision (e.g. visitor numbers by type of recreational activity, viewshed analysis of nature’s visibility) of experiential and intangible services related to the perceived or actual qualities of ecosystems whose existence and functioning contributes to a range of cultural benefits. Focus on the cultural services that are material to business and / or society across the geographic boundary of interest (i.e. mapped in GIS across a defined spatial footprint) over time, selected from SEEA-EA reference list with beneficiaries listed:
(1) Recreation-related services 
(2) Visual amenity services
(3) Education, scientific and research services
(4) Spiritual, artistic and symbolic services
(5) Non-use values (existence of ecosystems / species)
(6) Other cultural services (see CICES V5.2)
See Table 24 of TNFD LEAP Guidance (2023) for potential ecosystem service metrics. 
Consider using ENCORE and/or the NCP criteria for materiality assessment (Section 4.2.2, NCP, 2016):
(1) Operational 
(2) Legal and regulatory 
(3) Financing 
(4) Reputational and marketing
(5) Societal</t>
  </si>
  <si>
    <r>
      <rPr>
        <sz val="11"/>
        <color theme="1" tint="-0.499984740745262"/>
        <rFont val="Aptos Narrow"/>
        <family val="2"/>
      </rPr>
      <t>Figure 10,</t>
    </r>
    <r>
      <rPr>
        <i/>
        <sz val="11"/>
        <color theme="1" tint="-0.499984740745262"/>
        <rFont val="Aptos Narrow"/>
        <family val="2"/>
      </rPr>
      <t xml:space="preserve"> *A6.0, *A6.1, *"Locate", *"Evaluate"</t>
    </r>
  </si>
  <si>
    <t>Section B4, B13, B19, B28, D8</t>
  </si>
  <si>
    <t xml:space="preserve">Abiotic flows </t>
  </si>
  <si>
    <t>Physical provision (e.g. tonnes, ML) of contributions to benefits from the environment that are not underpinned by, or reliant on, ecological characteristics and processes. Focus on the abiotic services that are material to business and / or society across the geographic boundary of interest (i.e. mapped in GIS across a defined spatial footprint) over time, selected from SEEA-CF with beneficiaries listed:
(1) Mineral provision - Gross ore
(2) Total water abstraction by source and use (mining, agriculture, biodiversity conservation): 
      (a) Surface water
      (b) Groundwater 
      (c) Soil water (moisture) 
      (d) Other water sources -  Precipitation / Sea water (desalinisation)
(3) Renewable energy generation (wind, solar, geothermal, tidal)
Consider using ENCORE and/or the NCP criteria for materiality assessment (Section 4.2.2, NCP, 2016):
(1) Operational 
(2) Legal and regulatory 
(3) Financing 
(4) Reputational and marketing
(5) Societal</t>
  </si>
  <si>
    <t xml:space="preserve"> Table 3.3, 3.6</t>
  </si>
  <si>
    <t>Table 6.1</t>
  </si>
  <si>
    <t>101-6, 303-3, 303-5</t>
  </si>
  <si>
    <t>SBM-3, ESRS 2 IRO-1, E3-4</t>
  </si>
  <si>
    <t>Table 1 EM-MM-140a.1, Table 1 EM-CO-140a.1.</t>
  </si>
  <si>
    <r>
      <t>C3.0, C3.1, A1.0, A3.0,</t>
    </r>
    <r>
      <rPr>
        <i/>
        <sz val="11"/>
        <color theme="1" tint="-0.499984740745262"/>
        <rFont val="Aptos Narrow"/>
        <family val="2"/>
      </rPr>
      <t xml:space="preserve"> *"Locate", *"Evaluate"</t>
    </r>
  </si>
  <si>
    <t>Spatial functions</t>
  </si>
  <si>
    <r>
      <t>Various (e.g. km</t>
    </r>
    <r>
      <rPr>
        <vertAlign val="superscript"/>
        <sz val="11"/>
        <color theme="1" tint="-0.499984740745262"/>
        <rFont val="Aptos Narrow"/>
        <family val="2"/>
      </rPr>
      <t>2</t>
    </r>
    <r>
      <rPr>
        <sz val="11"/>
        <color theme="1" tint="-0.499984740745262"/>
        <rFont val="Aptos Narrow"/>
        <family val="2"/>
      </rPr>
      <t xml:space="preserve">, tonnes) </t>
    </r>
  </si>
  <si>
    <r>
      <t>Physical provision (e.g. km</t>
    </r>
    <r>
      <rPr>
        <vertAlign val="superscript"/>
        <sz val="11"/>
        <color theme="1" tint="-0.499984740745262"/>
        <rFont val="Aptos Narrow"/>
        <family val="2"/>
      </rPr>
      <t>2</t>
    </r>
    <r>
      <rPr>
        <sz val="11"/>
        <color theme="1" tint="-0.499984740745262"/>
        <rFont val="Aptos Narrow"/>
        <family val="2"/>
      </rPr>
      <t>, tonnes) of the contributions to benefits related to the use of the environment as the location for transportation and movement, and for buildings and structures, as well as the use of the environment as a sink for pollutants and waste (excluding the remediation of pollutants and wastes by natural assets, which is treated as an ecosystem service). Focus on the spatial services that are material to business and / or society across the geographic boundary of interest (i.e. mapped in GIS across a defined spatial footprint) over time, selected from SEEA-EA reference list with beneficiaries listed: 
(1) Use of the environment for transportation and movement on land, water or through the air or as the base for buildings and structures.
(2) Use of the environment as a location in which pollutants and waste are deposited, i.e., use of the environment as a sink (beyond the remediation of such residuals by ecosystems which is treated as an ecosystem service)
Consider using ENCORE and/or the NCP criteria for materiality assessment (Section 4.2.2, NCP, 2016):
(1) Operational 
(2) Legal and regulatory 
(3) Financing 
(4) Reputational and marketing
(5) Societal</t>
    </r>
  </si>
  <si>
    <t>Section 5.3</t>
  </si>
  <si>
    <t>Section 4.2.6.3.</t>
  </si>
  <si>
    <t>Ecosystem dis-services</t>
  </si>
  <si>
    <t xml:space="preserve">Various (e.g. tonnes, number) </t>
  </si>
  <si>
    <t>Physical provision (e.g. tonnes, number) of ecosystem disservice flows, defined as the outcomes of interactions between people / economy and ecosystem assets that are negative from the perspective of people / economy. Focus on the ecosystem disservices that are material to business and / or society across the geographic boundary of interest (i.e. mapped in GIS across a defined spatial footprint) over time. Ecosystem disservices do not have a SEEA reference list (as they are not an accounting entry but an analytical step, but may be of interest for management. Some indicative metrics are below, impacted entities must be listed (analogous to ecosystem service beneficiaries / users):
(1) Pests (e.g. invasive species such as jellyfish clogging desalinisation plants) 
(2) Disease (e.g. Phytophthora leading to vegetation dieback)
(3) Extreme events (e.g. wildfires originating in natural vegetation).
(4) Visual disamenity (e.g. algal blooms, invasive weeds, monoculture plantations).
The BSI for NCA suggests that both positive and negative flows should be measured. For example carbon sequestered by a peat bog should be included as a positive flow and carbon released by a peat bog in poor condition should be included as a negative flow. However, as noted in CSIRO Handbook, SEEA assumes comprehensive accounting such that the effects of ecosystem disservices would be taken into account in the measurement of benefits received by the affected economic unit (i.e. reduced carbon stocks would already be reflected in the accounts). 
Consider using ENCORE and/or the NCP criteria for materiality assessment (Section 4.2.2, NCP, 2016):
(1) Operational 
(2) Legal and regulatory 
(3) Financing 
(4) Reputational and marketing
(5) Societal</t>
  </si>
  <si>
    <t>Section 6.3.5</t>
  </si>
  <si>
    <t>*Locate, *"Evaluate"</t>
  </si>
  <si>
    <t>Section B3, B43</t>
  </si>
  <si>
    <t>Services to ecosystems</t>
  </si>
  <si>
    <t>Physical provision of services to ecosystems are intended to represent the interconnections between Indigenous people, culture and Country as one component of measuring nature’s contribution to people. The measurement of services to ecosystems is not prescribed or defined but exists as a placeholder to guide a collaborative co-design process with each Indigenous group if and where this is appropriate. When it is deemed (by Indigenous groups) to be appropriate, it should be measured across the geographic boundary of interest (i.e. mapped in GIS across a defined spatial footprint) over time and could include (from Normyle et al, 2024):
(1) Caring for Country - number of hours spent working on Country.
(2) Cool burns - area burnt early.</t>
  </si>
  <si>
    <t>Section 6.97</t>
  </si>
  <si>
    <t>Monetary flow of ecosystem services and other contributions to people</t>
  </si>
  <si>
    <t>Value of ecosystem service</t>
  </si>
  <si>
    <t>Value by ecosystem type</t>
  </si>
  <si>
    <t>Currency (e.g. $US - national park access fees, stumpage price for timber, carbon price)</t>
  </si>
  <si>
    <t>Monetary value ($) of ecosystem services that are material to business and / or society across the geographic boundary of interest (i.e. mapped in GIS across a defined spatial footprint) over time. These can be estimated using exchange values (or equivalents, useful for financial analysis) and / or welfare values (useful for social value analysis), depending on the decision-making context. SEEA-EA guidance focuses on exchange values and presents the following preferential order for selecting valuation methods:
(1) Methods where the price for the ecosystem service is directly observable
(2) Methods where the price for the ecosystem service is obtained from markets for similar goods and services
(3) Methods where the price for the ecosystem service is embodied in a market transaction
(4) Methods where the price for the ecosystem services is based on revealed expenditures (costs) for related goods and services  
(5) Methods where the price for the ecosystem service is based on expected expenditures or markets
(6) Other valuation methods 
As noted in BSI for NCA, the cost of producing the market and non-market goods and services shall be deducted from the gross value to reflect the net value of the flow of benefits due to natural capital (Section 6.7.1.5). This is separate from the "maintenance cost" or legal / voluntary "obligations".
Some ecosystem services (and other contributions of nature to people) that are measured in physical terms may be difficult, impossible or inappropriate to value in monetary terms, and hence not given a monetary value (e.g. spiritual and symbolic cultural values, threatened species).
Where monetary valuation of ecosystem services (and other contributions of nature to people) requires the quantification of changes in socio-economic outcomes, these should be noted as they are potentially insightful for assessing risk, decision-making and communication. 
Refer to CSIRO NC Handbook and/or ISO 14008: 2019 Monetary valuation of environmental impacts and related environmental aspects (ISO, 2019).</t>
  </si>
  <si>
    <t>Section 9.23, 9.3</t>
  </si>
  <si>
    <t xml:space="preserve">Section 6.7.1.5 </t>
  </si>
  <si>
    <t>E4-6, E3-5</t>
  </si>
  <si>
    <t>*A6.0, *A6.1, *"Locate", *"Evaluate"</t>
  </si>
  <si>
    <t>Section 6.2, Figure 7</t>
  </si>
  <si>
    <t>*Step 07</t>
  </si>
  <si>
    <t>Section B3</t>
  </si>
  <si>
    <t>Section 29</t>
  </si>
  <si>
    <t>Section 4.6</t>
  </si>
  <si>
    <t>Value of abiotic services</t>
  </si>
  <si>
    <t>Value by ecosystem asset type</t>
  </si>
  <si>
    <t>Currency (e.g. $US - value of gross ore)</t>
  </si>
  <si>
    <t>Monetary value ($) of abiotic services that are material to business and / or society across the geographic boundary of interest (i.e. mapped in GIS across a defined spatial footprint) over time. These can be estimated using exchange values (or equivalents, useful for financial analysis) and / or welfare values (useful for social value analysis), depending on the decision-making context. Valuation of abiotic flows must be undertaken in line with SEEA-CF and CSIRO Handbook and can include:
(1) Gross ore - Resource rent (residual value - see below) value of extracted resource without further refinement or processing.
(2) Water abstracted - Value of water access entitlements which, in some countries, are traded in distinct markets (i.e. price paid for water allocations in relevant market).
(3) Renewable energy value is considered embedded within land value, as the value of location for energy production.
As noted in BSI for NCA, the cost of producing the market and non-market goods and services shall be deducted from the gross value to reflect the net value of the flow of benefits due to natural capital (Section 6.7.1.5). This is separate from the "maintenance cost" or legal / voluntary "obligations".
Residual value is the most commonly applied approach to estimating resource rent and is estimated by deducting user costs of produced assets from gross operating surplus after adjustment for any specific subsidies and taxes (SEEA-CF, 5.122).</t>
  </si>
  <si>
    <t>Section 5.5.4, 5.492</t>
  </si>
  <si>
    <t>Section 11.38</t>
  </si>
  <si>
    <t>*"Locate", *"Evaluate"</t>
  </si>
  <si>
    <t>Box 2</t>
  </si>
  <si>
    <t>Value of spatial functions</t>
  </si>
  <si>
    <t>Currency (e.g. $US - value of land, avoided costs of pollution treatment)</t>
  </si>
  <si>
    <t>Monetary value ($) of spatial functions (that have previously been physically quantified) that are material to business and / or society across the geographic boundary of interest (i.e. mapped in GIS across a defined spatial footprint) over time. These can be estimated using exchange values (or equivalents, useful for financial analysis) and / or welfare values (useful for social value analysis), depending on the decision-making context. Valuation of spatial functions must be undertaken in line with SEEA-EA, SEEA-CF and CSIRO Handbook and can include:
(1) Avoided cost of pollution treatment
(2) Value of provision of space (e.g. land area for buildings, distinct from other ecosystem services from that area)
As noted in BSI for NCA, the cost of producing the market and non-market goods and services shall be deducted from the gross value to reflect the net value of the flow of benefits due to natural capital (Section 6.7.1.5). This is separate from the "maintenance cost" or legal / voluntary "obligations".
Residual value is the most commonly applied approach to estimating resource rent and is estimated by deducting user costs of produced assets from gross operating surplus after adjustment for any specific subsidies and taxes (SEEA-CF, 5.122).</t>
  </si>
  <si>
    <t>Section 5.5.4, 5.493</t>
  </si>
  <si>
    <t>Section 11.39</t>
  </si>
  <si>
    <t>Section 6.7.1.6</t>
  </si>
  <si>
    <t>E4-6, E3-6</t>
  </si>
  <si>
    <t>*Step 08</t>
  </si>
  <si>
    <t>Box 3</t>
  </si>
  <si>
    <t>Value of ecosystem disservices</t>
  </si>
  <si>
    <t>Currency (e.g. $US - cost of control measures)</t>
  </si>
  <si>
    <t>Monetary value ($) of ecosystem disservices that are material to business and / or society across the geographic boundary of interest (i.e. mapped in GIS across a defined spatial footprint) over time. These can be estimated using exchange values (or equivalents, useful for financial analysis) and / or welfare values (useful for social value analysis), depending on the decision-making context. Valuation of disservices must be undertaken with SEEA-EA, SEEA-CF and CSIRO Handbook and can relate to the following: 
(1) Increased costs (e.g. days lost due to poor health from allergens, control measures due to pests / diseases or cost of water treatment due to contamination from natural sources)
(2) Reduced flows of ecosystem services (care is needed to avoid double counting)</t>
  </si>
  <si>
    <t>Section 12.2.3</t>
  </si>
  <si>
    <t xml:space="preserve">Ecosystem asset value </t>
  </si>
  <si>
    <t>NPV by ecosystem asset type</t>
  </si>
  <si>
    <t>Currency (e.g. $US, NPV)</t>
  </si>
  <si>
    <t>Natural capital asset valuation is calculated by estimating the net present value (NPV, $) of the set of future ecosystem services (and other contributions of nature to people) from the natural assets  that are material to business and / or society across the geographic boundary of interest (i.e. mapped in GIS across a defined spatial footprint) over time into perpetuity (or over a pre-defined period, such as 100 years) using exchange and / or welfare values (as appropriate). 
Linkages (i.e. across changes in condition and ecosystem service flows) should be considered to the extent possible for internal consistency, with changes in asset values over time separated into five broad types in line with SEEA-EA and CSIRO Handbook:
(1) Ecosystem enhancement (increase in NPV due to an improved condition - restoration, rehabilitation and reclamation)
(2) Ecosystem degradation  (decrease in NPV due to an decline in condition -  extraction, harvesting, effects of pollution and emissions)
(3) Ecosystem conversions (persistent change in ecosystem type, leading to a change in the set of ecosystem services produced)
(4) Other changes in the volume of ecosystem assets (catastrophic losses e.g. bushfires and reappraisals e.g. population change, rezoning)
(5) Revaluations as a result of price changes (due solely to movements in unit prices of ecosystem services)</t>
  </si>
  <si>
    <t>Section 8.2.3, 10.2 and 10.3</t>
  </si>
  <si>
    <t>Obligations schedule</t>
  </si>
  <si>
    <r>
      <rPr>
        <b/>
        <sz val="11"/>
        <color theme="1" tint="-0.499984740745262"/>
        <rFont val="Aptos Narrow"/>
        <family val="2"/>
      </rPr>
      <t xml:space="preserve">Natural Asset Obligations
</t>
    </r>
    <r>
      <rPr>
        <sz val="11"/>
        <color theme="1" tint="-0.499984740745262"/>
        <rFont val="Aptos Narrow"/>
        <family val="2"/>
      </rPr>
      <t xml:space="preserve">
</t>
    </r>
  </si>
  <si>
    <t>Maintenance cost of managing natural capital assets</t>
  </si>
  <si>
    <t>Value by asset type</t>
  </si>
  <si>
    <t>Currency (e.g. $US - cost of decontaminating land, cost of decarbonisation)</t>
  </si>
  <si>
    <t xml:space="preserve">Monetary value ($) of costs associated with maintaining, restoring or enhancing the quantity and / or quality of natural capital assets in accordance with the organisations legal or voluntary responsibilities. These should already be included in the organisation’s financial accounts for a given location but isolating / disaggregating natural capital obligations from other obligations enables direct comparison of the value of the entity’s natural capital assets and its natural capital liabilities. To inform selection, indicative metrics from CSIRO NC Handbook:
(1) Cleaning contaminated land to meet regulatory requirements
(2) Native forest regeneration activities to meet certification requirements
(3) GHG emissions reductions to meet net zero commitments
(4) Planting and maintaining riparian vegetation to meet water quality regulatory requirements
(5) Managing water pressure / water flow to sensitive environmental receptors to meet approval requirements 
(6) Contribute to downstream wetland rehabilitation as a voluntary commitment 
(7) Invasive species removal costs to meet regulatory requirements
(8) Conserve ecosystems to offset unavoidable impacts elsewhere.
See ESRS E4 for more information. </t>
  </si>
  <si>
    <t>Section 4.194 to 4.197</t>
  </si>
  <si>
    <t xml:space="preserve">Section 6.7.1.6 </t>
  </si>
  <si>
    <t>ESRS 2 IRO-1, E4-2, E4-3, E4-5, E4-6, E3-1, E3-2, E3-5</t>
  </si>
  <si>
    <t xml:space="preserve"> EM-CO-420a.1.</t>
  </si>
  <si>
    <t>4.3.</t>
  </si>
  <si>
    <t>Section B66, B68, B69, B70</t>
  </si>
  <si>
    <t>Estimate the net present value (NPV) of asset obligations</t>
  </si>
  <si>
    <t>NPV of natural asset obligations</t>
  </si>
  <si>
    <t xml:space="preserve">Natural capital asset liability is calculated by estimating the net present value (NPV, $) of future costs associated with the settlement of each obligation, legal and voluntary across the natural assets owned or controlled by the organisation across the geographic boundary of interest (i.e. mapped in GIS across a defined spatial footprint) over time.
This depends on factors such as the total monetary value of financial provisions made by the organisation for closure and rehabilitation, including environmental and socioeconomic post-closure monitoring and aftercare for operational sites, providing a breakdown of this total by project. These costs must be classified in line with the SEEA-CF framing of "Environmental consequences of disposing of fixed assets (i.e. decommissioning costs)" as follows:
(a) Terminal costs (during production)
(b) Remedial costs (post-production) 
</t>
  </si>
  <si>
    <t>Natural capital assessment</t>
  </si>
  <si>
    <r>
      <t xml:space="preserve">Total Geographic Interface with Nature </t>
    </r>
    <r>
      <rPr>
        <sz val="11"/>
        <color theme="1" tint="-0.499984740745262"/>
        <rFont val="Aptos Narrow"/>
        <family val="2"/>
      </rPr>
      <t>("Locate")</t>
    </r>
  </si>
  <si>
    <t>Total area of influence (and / or dependence)</t>
  </si>
  <si>
    <t>Area of influence</t>
  </si>
  <si>
    <r>
      <t>Area (e.g. ha, km</t>
    </r>
    <r>
      <rPr>
        <vertAlign val="superscript"/>
        <sz val="11"/>
        <color theme="1" tint="-0.499984740745262"/>
        <rFont val="Aptos Narrow"/>
        <family val="2"/>
      </rPr>
      <t>2</t>
    </r>
    <r>
      <rPr>
        <sz val="11"/>
        <color theme="1" tint="-0.499984740745262"/>
        <rFont val="Aptos Narrow"/>
        <family val="2"/>
      </rPr>
      <t>)</t>
    </r>
  </si>
  <si>
    <r>
      <t>The total spatial footprint (e.g. hectares, km</t>
    </r>
    <r>
      <rPr>
        <vertAlign val="superscript"/>
        <sz val="11"/>
        <color theme="1" tint="-0.499984740745262"/>
        <rFont val="Aptos Narrow"/>
        <family val="2"/>
      </rPr>
      <t>2</t>
    </r>
    <r>
      <rPr>
        <sz val="11"/>
        <color theme="1" tint="-0.499984740745262"/>
        <rFont val="Aptos Narrow"/>
        <family val="2"/>
      </rPr>
      <t xml:space="preserve"> mapped in GIS) of an entity's nature-related impacts and dependencies (irrespective of whether the natural capital asset affected is owned or controlled by the organisation), in line with the "Locate" step of TNFD. 
This should include the area across which the entity may potentially directly, indirectly and (potentially, where overlaps with other entity's AoI) cumulatively cause impacts to and/or have dependencies on nature.
See TNFD Draft Sector Guidance. Biodiversity Protocol, Section 2.3.2 and Table 4. VBA Section 4.7 and paragraph 63 (which differs from TNFD definition with direct being operations and indirect being in value-chain).
Direct impacts to nature will be easier to attribute directly to the organisation than indirect or cumulative impacts. For example, indirect changes in nature may be caused by climate change generated by greenhouse gas emissions, or where water abstraction is required for mine dewatering or bore field development, in which case the groundwater drawdown contours may extend kilometres beyond the physical footprint of an operation, with potential to indirectly impact groundwater dependent ecosystems regionally. 
See TNFD Draft Sector Guidance (for metals and mining) for more information, Box 2, Figure 3 and Table 7, 13.</t>
    </r>
  </si>
  <si>
    <t>Section 1.2, 3.2.3, A1.15</t>
  </si>
  <si>
    <t>Section 1, 5.3</t>
  </si>
  <si>
    <t>"Locate"</t>
  </si>
  <si>
    <t>2.3.</t>
  </si>
  <si>
    <t>Section 7.2</t>
  </si>
  <si>
    <t>Table 5</t>
  </si>
  <si>
    <t>Table 3.2</t>
  </si>
  <si>
    <t>p9, Figure 4</t>
  </si>
  <si>
    <r>
      <rPr>
        <b/>
        <sz val="11"/>
        <color theme="1" tint="-0.499984740745262"/>
        <rFont val="Aptos Narrow"/>
        <family val="2"/>
      </rPr>
      <t xml:space="preserve">Nature-related Impacts Register </t>
    </r>
    <r>
      <rPr>
        <sz val="11"/>
        <color theme="1" tint="-0.499984740745262"/>
        <rFont val="Aptos Narrow"/>
        <family val="2"/>
      </rPr>
      <t xml:space="preserve">("Evaluate")
</t>
    </r>
  </si>
  <si>
    <t>Nature-related impact drivers caused by the organisation</t>
  </si>
  <si>
    <r>
      <t>Various (e.g. tonnes, m</t>
    </r>
    <r>
      <rPr>
        <vertAlign val="superscript"/>
        <sz val="11"/>
        <color theme="1" tint="-0.499984740745262"/>
        <rFont val="Aptos Narrow"/>
        <family val="2"/>
      </rPr>
      <t>3</t>
    </r>
    <r>
      <rPr>
        <sz val="11"/>
        <color theme="1" tint="-0.499984740745262"/>
        <rFont val="Aptos Narrow"/>
        <family val="2"/>
      </rPr>
      <t xml:space="preserve">, number, ML) </t>
    </r>
  </si>
  <si>
    <t xml:space="preserve">Physical impacts (e.g. tonnes, m3, number, ML) on natural assets (both positive and negative) caused by an organisation’s activities across the geographic boundary of interest (i.e. mapped in GIS across a defined spatial footprint) over time. Based on the evolving global best practice in assessing nature-related impacts (i.e.  Transparent project, TNFD, NCP, SBTN, Align, SASB) this can include the following negative impact drivers:
(1) GHG emissions - Gross Scope 1, 2 and 3 GHG emissions (tCO2e) by CO2, CH4, N2O, PFC's, HFC's, SF6, NF3.
(2) Non-GHG emissions - Release (tonnes) of PM2.5, PM10, NO2, NO, NO3, VOC, NMVOC, SO2, SO, SO3, SOX, NH3.
(3) Water use - Total volume of water withdrawal and consumption (withdrawal less discharge), with breakdown by water source (ground, surface, rain or sea) and areas of water stress (m3).
(4) Water pollution - Total volume (m3) of water discharged by inorganic pollutants (heavy metals, chemical compounds) and nutrients (N and Ph) (see TNFD mining sector guidance for more detailed pollutant classification).
(5) Land use change - Total area (ha) used and change by ecosystem type and business activity: 
     (a) Terrestrial ecosystem use and change (e.g. forest converted to pasture for agriculture).
     (b) Freshwater ecosystem use and change (e.g. valley flooded for a dam)
     (c) Marine ecosystem use and change (e.g. mangrove ecosystem cleared for shipping).
(6) Solid waste - Weight (kg) of hazardous and non-hazardous waste generated and disposed to landfill, incinerated (with and without energy recovery), other (e.g. tailings dam volume / area) and recovered (see TNFD sector specific guidance for more detailed classification).
(7) Other resource use - Quantity (tonnes) of high-risk commodities (see SBTN High Impact Commodity List) sourced from land/water. By type and whether sourced under a sustainable management or certification programme (e.g. Copper Mark). 
(8) Soil pollution - Mass (kg / tonnes) of pollutants (e.g. organophosphate pesticide) released to soil (see TNFD mining sector guidance for pollutant classification).
(9) Environmental disturbances - Elevation in noise, dust, light, vibration above background levels.
(10) Biological interferences / Invasive species - Proportion of activities presenting a high-risk of invasive species introduction operating under preventative measures.
(11) Plastic pollution - Weight (tonnes) of plastics used or sold by % virgin / recycled.
(12) Ecological degradation:
     (a) Asset extent and condition - Total area (Ha) by extent, condition and ecosystem type.
     (b) Ecosystem services - Depletion in quantity and quality of ecosystem services.
(13) Percentage of mine sites where acid rock drainage is: (1) predicted to occur, (2) actively mitigated, and (3) under treatment or remediation.
Positive impact drivers should also be considered, indicative metrics (including from CSIRO Handbook and TNFD):
(13) Pollutants removed e.g. GHG emission removals (tCO2e) from improved forest management practices or carbon farming / carbon credit markets.
(14) Ecological rehabilitation / regeneration (including rewilding, conservation and restoration):
     (a) Asset extent and condition - Total area (Ha) by activity and ecosystem type, including from biodiversity credits.
     (b) Ecosystem services - Increase in quality / quantity of ecosystem services.
(15) Water replenishment (m3), including mine dewatering:
     (a) Wastewater treated, re-used or recycled.
     (b) Water replenished to the environment, total and by area of water stress. 
     (c) Water loss mitigated.
(16) Solid waste (tonnes) used in economy (e.g. mining overburden / tailings use for carbon credit generation, road construction, topsoil or felled trees for rehabilitation or rock armour for hazard protection).
(17) Removal of invasive species / Increase in stock and diversity of native species.
Use information from the natural capital stock and flow accounts as relevant (i.e. where ecosystems decline in condition (e.g. when a new mine is excavated), the resulting "cost" of degradation can be interpreted as a negative externality and included in an eP&amp;L. The degradation costs are estimated in SEEA EA based on the change in the monetary ecosystem asset value that is the result of decline in (physical) condition. See Lammerant (2021) Holcim case study).
Where impact attribution is needed (e.g. for indirect or cumulative impacts), refer to ISO 14044 hierarchy and be transparent in the rule applied. You may also use estimates based on intermediate or proxy indicators (e.g. GHG emissions could be calculated based on energy use and published emission factors where direct measurement is not possible). 
See Value Balancing Alliance guidance on attribution (noting sector specific guidance is envisaged by VBA) and TNFD Draft  Sector Guidance (for metals and mining) for more information, Box 2, Figure 3 and Table 7, 13.
BSI for NCA distinguishes between Scope 1 (an entity's dependency on its own natural assets or impact on any natural asset from its operations) and Scope 2 (an entity's dependency on non-owned natural assets or impact on any natural asset from its value-chain). </t>
  </si>
  <si>
    <t>Table 3.3., 3.4</t>
  </si>
  <si>
    <t>Table 6.1, Section 12.2.3</t>
  </si>
  <si>
    <t>Section 5.3, 6.7.2.2, 6.7.2.3</t>
  </si>
  <si>
    <t>101-4, 101-5, 101-6, 305-1, 305-2, 305-3, 305-5, 305-7, 306-3, 306-4, 306-5, 303-3, 303-4, 303-5</t>
  </si>
  <si>
    <t>E4-1, SBM-3, E4-5, E3-1, E3-4</t>
  </si>
  <si>
    <t>Table 1, EM-MM-110a.1, EM-MM-120a.1, EM-MM-140a.1, EM-MM-150a.4, EM-MM-150a.5, EM-MM-150a.6, EM-MM-150a.7, EM-MM-150a.8, EM-MM-160a.2., Table 1 EM-CO-110a.1, EM-CO-140a.1., EM-CO-150a.2., EM-CO-150a.3., EM-CO-150a.4., EM-CO-150a.5., EM-CO-150a.6.,  EM-CO-160a.2.</t>
  </si>
  <si>
    <t xml:space="preserve">C1.1, C2.0, C2.1, C2.2, C2.3, C2.4, C3.0, C3.1, C4.0. A2.0, A2.1, A2.2, A2.3, A3.0, A3.1, A3.2, A3.3, A4.0, "Locate" and "Evaluate" </t>
  </si>
  <si>
    <t>2.2.d</t>
  </si>
  <si>
    <t>Figure E2, Figure 2, Table 4, Table 5</t>
  </si>
  <si>
    <t>Section 2.3.2., Section 3.2</t>
  </si>
  <si>
    <t>Table 2, 9</t>
  </si>
  <si>
    <t>Step 05, Table 4.1, 6.1, Section 1.2.2., 4.2</t>
  </si>
  <si>
    <t>Section 3.2.5, Section 4</t>
  </si>
  <si>
    <t>Section 4</t>
  </si>
  <si>
    <t>State of nature affected by an organisation’s impact</t>
  </si>
  <si>
    <r>
      <t>Extent (hectare, km</t>
    </r>
    <r>
      <rPr>
        <vertAlign val="superscript"/>
        <sz val="11"/>
        <color theme="1" tint="-0.499984740745262"/>
        <rFont val="Aptos Narrow"/>
        <family val="2"/>
      </rPr>
      <t>2</t>
    </r>
    <r>
      <rPr>
        <sz val="11"/>
        <color theme="1" tint="-0.499984740745262"/>
        <rFont val="Aptos Narrow"/>
        <family val="2"/>
      </rPr>
      <t>) and / or condition (concentration, level, m</t>
    </r>
    <r>
      <rPr>
        <vertAlign val="superscript"/>
        <sz val="11"/>
        <color theme="1" tint="-0.499984740745262"/>
        <rFont val="Aptos Narrow"/>
        <family val="2"/>
      </rPr>
      <t>3</t>
    </r>
    <r>
      <rPr>
        <sz val="11"/>
        <color theme="1" tint="-0.499984740745262"/>
        <rFont val="Aptos Narrow"/>
        <family val="2"/>
      </rPr>
      <t xml:space="preserve">, number, ML) </t>
    </r>
  </si>
  <si>
    <r>
      <t>The extent (e.g. hectare, km</t>
    </r>
    <r>
      <rPr>
        <vertAlign val="superscript"/>
        <sz val="11"/>
        <color theme="1" tint="-0.499984740745262"/>
        <rFont val="Aptos Narrow"/>
        <family val="2"/>
      </rPr>
      <t>2</t>
    </r>
    <r>
      <rPr>
        <sz val="11"/>
        <color theme="1" tint="-0.499984740745262"/>
        <rFont val="Aptos Narrow"/>
        <family val="2"/>
      </rPr>
      <t>) and / or condition (e.g. concentration, level, m</t>
    </r>
    <r>
      <rPr>
        <vertAlign val="superscript"/>
        <sz val="11"/>
        <color theme="1" tint="-0.499984740745262"/>
        <rFont val="Aptos Narrow"/>
        <family val="2"/>
      </rPr>
      <t>3</t>
    </r>
    <r>
      <rPr>
        <sz val="11"/>
        <color theme="1" tint="-0.499984740745262"/>
        <rFont val="Aptos Narrow"/>
        <family val="2"/>
      </rPr>
      <t>, number, ML) of natural assets in the location that are affected by the organisation, for each impact driver (both positive and negative) across the geographic boundary of interest (i.e. mapped in GIS across a defined spatial footprint) over time. 
State of nature data (before and / or after impact) provides contextual information to help understand the potential risk associated with an organisation’s impacts on nature. This includes UN System of Environmental Economic Accounting (2012, 2021) classifications of natural asset extent and condition, which could include (but is not limited to):
(1) Ecosystem extent 
(2) Mineral and energy resource extent
(3) Water resource extent (surface water, groundwater, soil water etc)
(4) Biological resource extent (crops, livestock, timber etc)
(5) Cultural asset extent (as appropriate, in consultation with Indigenous groups)
(6) Physical state (water table level, water flow, bare ground etc)
(7) Chemical state (air / water / soil pollutant concentrations, total carbon stock, soil pH etc) 
(8) Compositional state (species presence/absence, hectare of suitable habitat for species etc)
(9) Structural state (vegetation cover, biomass etc)
(10) Functional state (water basin stress, frequency of algal blooms etc) 
(11) Landscape / seascape characteristics (ecoregion intactness, habitat connectivity, disturbance levels and duration – noise, dust, light, vibration, odour, visual amenity etc)
(12) Cultural condition (as appropriate, in consultation with Indigenous groups)
See TNFD Draft Sector Guidance Table 13 and  ESRS E4-1 to E4-4 for more detail.</t>
    </r>
  </si>
  <si>
    <t>Table 5.1</t>
  </si>
  <si>
    <t>Section 3.4.2, Table 5.1., Table 5.7</t>
  </si>
  <si>
    <t>101-7</t>
  </si>
  <si>
    <t xml:space="preserve">C5.0, A5.0, A5.1, A5.2, A5.3, A5.4,  Figure 10, </t>
  </si>
  <si>
    <t>2.3.a</t>
  </si>
  <si>
    <t>Figure E1, Figure 2, Table 5</t>
  </si>
  <si>
    <t>Step 06</t>
  </si>
  <si>
    <t>Section B2, B3, B4, B5, B43, D5</t>
  </si>
  <si>
    <r>
      <rPr>
        <b/>
        <sz val="11"/>
        <color theme="1" tint="-0.499984740745262"/>
        <rFont val="Aptos Narrow"/>
        <family val="2"/>
      </rPr>
      <t>Nature-related Dependency Register</t>
    </r>
    <r>
      <rPr>
        <sz val="11"/>
        <color theme="1" tint="-0.499984740745262"/>
        <rFont val="Aptos Narrow"/>
        <family val="2"/>
      </rPr>
      <t xml:space="preserve"> ("Evaluate")
</t>
    </r>
    <r>
      <rPr>
        <i/>
        <sz val="11"/>
        <color theme="1" tint="-0.499984740745262"/>
        <rFont val="Aptos Narrow"/>
        <family val="2"/>
      </rPr>
      <t xml:space="preserve">
</t>
    </r>
  </si>
  <si>
    <t xml:space="preserve">Organisational dependency on state of nature
</t>
  </si>
  <si>
    <t xml:space="preserve">Physical estimate (tonnes, m3, number, ML) and (where appropriate) monetary value ($) of the ecosystem services (and other contributions of nature to people, including favourable environmental conditions received) that are material to an organisation, across the geographic boundary of interest (i.e. mapped in GIS across a defined spatial footprint) over time. This can include (but is not limited to):
(1) Operational inputs (e.g. minerals, water, land, building materials. seed, topsoil) 
(2) Natural hazard regulation (e.g. mitigation of extreme weather - flooding, landslides etc, mitigation of pests and diseases)
(3) Spatial functions (e.g. use of nature as a sink for residuals - pollution)
(4) Employee and stakeholder supporting requirements (e.g. nature-related recreation, cultural heritage site access, mitigation of environmental disturbances)
(5) Broader social value considerations (e.g. global climate regulation, ecosystem and species appreciation, services to ecosystems - caring for country) 
(6) Investor or regulatory requirements (e.g. habitat and species protection and conservation, ESG-related requirements including specific no net loss requirements)
(7) Environmental conditions (e.g. the presence / absence of extreme weather and / or dis-services - pests and diseases)
Map the business operations that interface with nature to dependencies on specific natural assets and types of ecosystem services (see TNFD Draft Sector Guidance for metals and mining Table 3, 4, 12 and 14). Distinguishing between nature dependencies that support business operations from those providing social value can be important to understanding risk (recognising that in some cases these will exist together e.g. continuing operations depends on compliance with regulatory requirements to manage biodiversity). 
Use information from the natural capital stock and flow accounts as relevant (both physical and monetary). The accounts will include the entity's use of (dependency on) ecosystem services from the entity's estate (private and external, as relevant) but exclude the entity's use of (dependency on) ecosystem services from outside of the estate (e.g. hazard regulating services from assets on the periphery of the estate). 
Without access to ecosystem services / abiotic flows, a mining project may not be viable. Considerations in a typical metals and mining sector dependency assessment should (therefore) include (see TNFD Draft Sector Guidance p50, Table 14):
(a) Availability, quality, quantity and ease or cost of access to mineral resources, land, water resources, water purification, energy resources and building materials (biomass provisioning).
(b) Mitigation of natural hazards, such as flood and storms, and global climate regulation.
(c) Employee and stakeholder supporting requirements: cultural services, energy resources, water supply, land, water purification and food supply.
(d) Investor or regulatory requirements: habitat and species protection and conservation, adherence and fulfilment of ESG-related requirements, including specific no net loss, net gain or other requirements (e.g. IFC PS6, HCV accreditation).
BSI for NCA distinguishes between Scope 1 (an entity's dependency on its own natural assets or impact on any natural asset from its operations) and Scope 2 (an entity's dependency on non-owned natural assets or impact on any natural asset from its value-chain). </t>
  </si>
  <si>
    <t xml:space="preserve">Table 3.3., 3.4, 3.6 </t>
  </si>
  <si>
    <t>Section 6.7.1.4, Section 6.7.1.5</t>
  </si>
  <si>
    <t>101-4, 101-5, 101-6, 101-8, 303-3, 303-5</t>
  </si>
  <si>
    <t>E4-1, SBM-3</t>
  </si>
  <si>
    <t>A6.1, "Locate" and "Evaluate"</t>
  </si>
  <si>
    <t>Figure 2, Section 6</t>
  </si>
  <si>
    <t>Section 3.2.1</t>
  </si>
  <si>
    <t>Step 05, Step 07, Table 4.2, Section 1.2.2., 4.2</t>
  </si>
  <si>
    <t>Section 4, Section 5</t>
  </si>
  <si>
    <t>Para 58</t>
  </si>
  <si>
    <t xml:space="preserve">State of nature to sustain business dependencies on nature
</t>
  </si>
  <si>
    <t xml:space="preserve">Various (e.g. water stress, air quality, ecological integrity index) </t>
  </si>
  <si>
    <r>
      <t>The extent (e.g. hectare, km</t>
    </r>
    <r>
      <rPr>
        <vertAlign val="superscript"/>
        <sz val="11"/>
        <color theme="1" tint="-0.499984740745262"/>
        <rFont val="Aptos Narrow"/>
        <family val="2"/>
      </rPr>
      <t>2</t>
    </r>
    <r>
      <rPr>
        <sz val="11"/>
        <color theme="1" tint="-0.499984740745262"/>
        <rFont val="Aptos Narrow"/>
        <family val="2"/>
      </rPr>
      <t>) and / or condition (e.g. concentration, level, m</t>
    </r>
    <r>
      <rPr>
        <vertAlign val="superscript"/>
        <sz val="11"/>
        <color theme="1" tint="-0.499984740745262"/>
        <rFont val="Aptos Narrow"/>
        <family val="2"/>
      </rPr>
      <t>3</t>
    </r>
    <r>
      <rPr>
        <sz val="11"/>
        <color theme="1" tint="-0.499984740745262"/>
        <rFont val="Aptos Narrow"/>
        <family val="2"/>
      </rPr>
      <t xml:space="preserve">, number, ML) of natural assets that provide the ecosystem services on which the organisation depends, for the dependencies that are material to the organisation across the geographic boundary of interest (i.e. mapped in GIS across a defined spatial footprint) over time. 
State of nature data provides contextual information to help understand the potential risk associated with an organisation’s dependency on nature and ecosystem services. This includes UN System of Environmental Economic Accounting (2012, 2021) classifications of natural asset extent and condition, which could include (but is not limited to):
(1) Ecosystem extent 
(2) Mineral and energy resource extent
(3) Water resource extent (surface water, groundwater, soil water etc)
(4) Biological resource extent (crops, livestock, timber etc)
(5) Cultural asset extent (as appropriate, in consultation with Indigenous groups)
(6) Physical state (water table level, water flow, bare ground etc)
(7) Chemical state (air / water / soil pollutant concentrations, total carbon stock, soil pH etc) 
(8) Compositional state (species presence/absence, hectare of suitable habitat for species etc)
(9) Structural state (vegetation cover, biomass etc)
(10) Functional state (water basin stress, frequency of algal blooms etc) 
(11) Landscape / seascape characteristics (ecoregion intactness, habitat connectivity, disturbance levels and duration – noise, dust, light, vibration, odour, visual amenity etc)
(12) Cultural condition (as appropriate, in consultation with Indigenous groups)
See TNFD Draft Sector Guidance Table 13 and  ESRS E4-1 to E4-4 for more detail.
</t>
    </r>
  </si>
  <si>
    <t>Section 5.4.2.</t>
  </si>
  <si>
    <t>Section 10.67, Section 6.2.6 and Appendix A6.1</t>
  </si>
  <si>
    <t>Section 6.7.1.2, Section 6.7.1.3</t>
  </si>
  <si>
    <t>E4-1, E3-1, E3-4</t>
  </si>
  <si>
    <t>C5.0, A5.0, "Evaluate"</t>
  </si>
  <si>
    <t>Section 5</t>
  </si>
  <si>
    <r>
      <t xml:space="preserve">Nature-related Risk Register </t>
    </r>
    <r>
      <rPr>
        <sz val="11"/>
        <color theme="1" tint="-0.499984740745262"/>
        <rFont val="Aptos Narrow"/>
        <family val="2"/>
      </rPr>
      <t xml:space="preserve">("Assess") </t>
    </r>
  </si>
  <si>
    <t>Degree of impact on nature by organisation</t>
  </si>
  <si>
    <t>Various (e.g. changes in water stress)</t>
  </si>
  <si>
    <t>Qualitative scoring (high, medium, low) and / or quantitative indicators (e.g. change in water stress, air quality, ecological integrity index) of the degree of impact on nature’s capacity to supply ecosystem services (and other contributions to people) into the future, associated with the actual or potential organisational impacts (listed in the impact register)  across the geographic boundary of interest over time.
This should capture the extent to which natural asset stocks / flows could continue to function and provide ecosystem services after an observed / plausible impact (i.e. the extent to which a negative impact can be absorbed / assimilated by the natural asset without affecting its capacity to provide ecosystem services). This could include (but is not limited to) the change in the status of natural asset extent / condition due to organisational impact on:
(1) Water availability / balance / stress (i.e. is organisational impact leading to a water imbalance in the catchment with water use outweighing recharge, and potential water stress).
(2) Ecosystem integrity (i.e. is the organisational impact leading to the ecological functioning of the system being degraded to an extent that reduces ecosystem service provision).
(3) Air and water quality (i.e. is assimilative capacity of the atmosphere / water bodies being strained by organisational impact leading to a build-up of pollution in the airshed / watershed).
(4) Accessibility of natural resources (minerals, timber) and / or ecosystems (i.e. is it becoming harder to access nature’s value due to organisational impact).
(5) Disservices (i.e. is the existence and number of pests / diseases increasing due to organisational impact).
(6) Environmental conditions - average ranges for temperature, precipitation, extreme weather events (i.e. could organisational impacts potentially contribute to systems change).
For negative impacts, a high degree of impact would indicate the natural capital asset is likely to be significantly damaged and unable to repair itself without costly intervention, thereby impacting its ongoing capacity for provision of ecosystem services (and other contributions to people e.g. abstracting water from a water stressed environment with low levels of water replenishment is estimated to reduce total water availability for abstraction from “x” to “y” ML per year). For positive impacts, a high degree of impact would indicate a significant improvement to natural capital and the capacity to supply ecosystem services (and other contributions to people).
Information from the impact register (i.e. on impact drivers and state of nature affected) can be used to infer the associated impacts on natural asset function and productivity (i.e. its capacity to provide ecosystem services / other contributions to people). 
See TNFD Draft Sector Guidance Table 13 and  ESRS E4-1 to E4-4 for more detail.</t>
  </si>
  <si>
    <t>Section 6.7.2.2, 6.7.2.3</t>
  </si>
  <si>
    <t>101-4</t>
  </si>
  <si>
    <t>E4-1</t>
  </si>
  <si>
    <t>A5.0, A6.0, "Evaluate"</t>
  </si>
  <si>
    <t>Section 3.3.5</t>
  </si>
  <si>
    <t>Table 9, Table 10, Box 5</t>
  </si>
  <si>
    <t>Section B23, 32, 34, 35</t>
  </si>
  <si>
    <t>Section 29, B22, B49, B50, B55-57</t>
  </si>
  <si>
    <t>Section 4.2</t>
  </si>
  <si>
    <t>Severity of consequence for society due to organisational impacts on nature</t>
  </si>
  <si>
    <t>Various (e.g. tonnes, $)</t>
  </si>
  <si>
    <r>
      <t>Qualitative scoring (high, medium, low) and/or quantitative indicators (tonnes, m</t>
    </r>
    <r>
      <rPr>
        <vertAlign val="superscript"/>
        <sz val="11"/>
        <color theme="1" tint="-0.499984740745262"/>
        <rFont val="Aptos Narrow"/>
        <family val="2"/>
      </rPr>
      <t>3</t>
    </r>
    <r>
      <rPr>
        <sz val="11"/>
        <color theme="1" tint="-0.499984740745262"/>
        <rFont val="Aptos Narrow"/>
        <family val="2"/>
      </rPr>
      <t xml:space="preserve">, number, $) of changes in the benefits (value) provided by natural assets to business and / or society due to the organisations impact(s) on the state of nature (for each impact driver) across the geographic boundary of interest over time. This could include (but is not limited to):
(1) Physical change in ecosystem service (and other contributions of nature to people) provision which could include (but is not limited to):
      - Provisioning ecosystem services (water supply, genetic material – seeds, biomass provision)
      - Regulating and maintenance ecosystem services (global climate regulation - carbon, air filtration, flood control)
      - Cultural ecosystem services (recreation-related, spiritual, artistic and symbolic services)
      - Non-use values (ecosystem and species appreciation)
      - Abiotic flows (water abstraction, mineral provision)
      - Spatial functions (use of environment as a sink for residuals, for transportation)
      - Ecosystem disservices (pests, diseases, visual disamenity)
      - Services to ecosystems (caring for Country)
(2) Physical change in the socio-economic outcomes from ecosystem services (and other contributions to people) across the affected population, which could include (but is not limited to):
      - Change in the number of people at risk of adverse health outcomes due to air pollutant emissions or pollutant capture by vegetation (air quality regulation). 
      - Number of residences and / or extent of infrastructure at reduced risk of subsidence due to wetland ecosystems (landslide mitigation).
(3)  Monetary value ($) of change in socio-economic outcomes from ecosystem service provision (and other contributions to people) could include (but is not limited to):
      - Exchange values (or equivalents based on prices that are consistent with the concept) such as carbon price, national park access fees, health costs, damage costs.
      - Welfare values (which capture the contribution of ecosystems to broader social value) such as social cost of carbon, willingness-to-pay for health outcomes.
Economic valuation principles can be useful to understand the societal consequences of changes in nature by translating ecological outcomes (i.e. changes in natural assets) into socio-economic outcomes (e.g. changes in the physical supply and use of ecosystem services by people / business) which provide value (i.e. through the associated financial and/or human health and wellbeing outcomes). The quantification of socio-economic outcomes requires the identification of affected population / business (e.g. population benefiting / number of residences at reduced risk) and this is a critical for monetary valuation ($) of ecosystem services (and other contributions to people). Quantifying the affected population / business provides insight into the severity of consequence for society associated with changes in natural capital. 
Where monetary valuation of socio-economic outcomes is difficult, impossible or inappropriate (e.g. spiritual and symbolic cultural values, threatened species), impacts should only be measured in physical terms and severity of consequence assessed using that information only. 
See TNFD Draft Sector Guidance Table 13 and ESRS E4-1 to E4-4 for more detail.
</t>
    </r>
  </si>
  <si>
    <t xml:space="preserve">Section 6.7.1.3 </t>
  </si>
  <si>
    <t>E4-1, SBM-3, ESRS 2 IRO-1</t>
  </si>
  <si>
    <t>A6.0, "Evaluate"</t>
  </si>
  <si>
    <t>Table 8, Section 6</t>
  </si>
  <si>
    <t>Section B13, B19, B23, B28, D8, 32, 34, 35</t>
  </si>
  <si>
    <t>Section 25, B2-B5</t>
  </si>
  <si>
    <t>Materiality of risk to an organisation from its impacts on nature</t>
  </si>
  <si>
    <t>Various (e.g. $, cost, lost revenue)</t>
  </si>
  <si>
    <t>Qualitative scoring (high, medium, low) and / or quantitative estimate ($, cost, lost revenue) of the potential ecological and societal response to the organisations (negative) nature-related impacts across the geographic boundary of interest over time, given the degree of impact on nature by the organisation and the severity of consequence for society. 
Impact risk materiality should consider how significantly the organisation could be affected (now or in the future) by any plausible (observed and/or potential) response to its impact on natural capital and ecosystem services (and other contributions of nature to people). Material risks for organisations can include (but is not limited to) the potential for each (negative) impact driver to result in the following:
(1) Physical risks (direct loss of ecosystem services / nature’s contributions to people by the organisation and / or its value-chain)
      - Loss of business continuity due to loss of required ecosystem services (or other contributions of nature to people, including favourable environmental conditions).
(2)  Transition risks (societal and regulatory responses - where these are plausible responses to the degree of impact / severity of consequence):
      - Stakeholder concerns that may result in knock-on financial impacts (social licence to operate, shift in consumer preferences, legal challenges).
      - Legislative costs and / or fines that may impact the profitability of the site.
      - Increased costs of production (insurance costs, approval times).
      - Lack of ability to secure funding for capital projects.
      - Reduced investment into the organisation
(3) Systemic risks (large scale ecological tipping points, macroeconomic shocks):
      - Climate-driven water scarcity.
      - Global pollinator / fisheries collapse.
A high-risk impact would indicate the response to (negative) natural capital impacts could have significant financial consequences for the organisation.</t>
  </si>
  <si>
    <t>Section 6.4</t>
  </si>
  <si>
    <t>C7.0, C7.1, A8.0, A9.0, A12.0, A13.0, Section 2.2, "Evaluate"</t>
  </si>
  <si>
    <t>Step 06, Step 07</t>
  </si>
  <si>
    <t>Section B13, B19, B28, D8</t>
  </si>
  <si>
    <t>Section 5.1, Figure 3</t>
  </si>
  <si>
    <t>Nature impact risk mitigation and adaptation activities</t>
  </si>
  <si>
    <t>Various (e.g. $, number)</t>
  </si>
  <si>
    <t>Quantify ($, number) and describe the mitigation and / or adaptation actions taken by the organisation or others due to the organisations impacts on nature, and (where possible / relevant) the outcomes (i.e. reduced impact) delivered, for each (negative) impact / risk across the geographic boundary of interest over time.
It may be helpful to identify whether actions are expected to reduce the degree of impact on nature or the severity of consequences for society. This could include (but is not limited to):
•	Fines imposed by an environmental regulator
•	Actions taken to prevent or mitigate impacts
•	Number and proportion of sites with biodiversity management plans, no net loss or net gain strategies.
•	Change against the baseline in the metrics used to evaluate no-net-loss (use natural asset extent and condition metrics / data as relevant)
•	Number of the operational sites that have closure / rehabilitation plans, are closed or undergoing closure
See TNFD Draft Sector Guidance Table 13 and  ESRS E4-1 to E4-4 for more detail.</t>
  </si>
  <si>
    <t>Section 6.7.1.3</t>
  </si>
  <si>
    <t>E4-1, E4-2, E4-3, E4-4, E3-1, E3-2, E3-3</t>
  </si>
  <si>
    <t>EM-MM-160a.1., EM-CO-160a.1.</t>
  </si>
  <si>
    <t>C7.2, A7.1, A8.4, A14.0, A21.0, A21.1, A23, A24, A25, "Assess"</t>
  </si>
  <si>
    <t>Section B43, 33</t>
  </si>
  <si>
    <t>Section 14, 33</t>
  </si>
  <si>
    <t xml:space="preserve">Overall residual risk score and value ($) for an organisation’s nature impacts </t>
  </si>
  <si>
    <t>Various (e.g. maximum foreseeable loss, $)</t>
  </si>
  <si>
    <t>Qualitative scoring (high, medium, low or maximum foreseeable loss) and / or quantitative estimate ($ value) of overall residual risk to organisational assets / liabilities / revenue / expenses given its vulnerability to the following nature-related risks associated with its nature-related impacts, after mitigation and adaptation activities have been considered, across the geographic boundary of interest over time.  This could include (but is not limited to):
•	Physical risk (direct loss of ecosystem services / nature’s contributions to people to an organisation and / or its value-chain, including the organisation itself)
•	Transition risk (societal and regulatory responses)
•	Systemic risks (large scale ecological tipping points, macroeconomic shocks)
The TNFD’s risk and opportunity definitions align with the International Organization for Standardization (ISO) 31000 Risk Management Standard, according to which risk is the ‘effect of uncertainty on objectives’ and an effect is a positive or negative deviation from what is expected (see TNFD Recommendations). Also see ESRS E4 for more information.</t>
  </si>
  <si>
    <t>E4-1, SBM-3, ESRS 2 IRO-1, E4-6, E3-5</t>
  </si>
  <si>
    <t>Opportunities associated with an organisation’s nature impacts</t>
  </si>
  <si>
    <t xml:space="preserve">Various (e.g. $, cost saving, revenue) </t>
  </si>
  <si>
    <t xml:space="preserve">Qualitative scoring (high, medium, low, Maximum Foreseeable Gain) and / or quantitative estimate ($, cost saving, revenue) of opportunities associated with (positive) nature-related impacts and / or improved management of (negative) nature-related impacts. This could include (based on CSIRO Handbook, but is not limited to) the following:
(1) Mitigating risk opportunities:
     (a) Maintain investability and access new sources of finance with lower cost of capital (e.g. sustainability bonds / loans) by communicating mitigation of impacts on nature
     (b) Reduced exposure to raw material / resource price volatility (e.g. fossil fuels), improving market valuation
     (c) Reduction in operational and compliance costs due to improved readiness and response to regulatory changes  (e.g. carbon pricing)
     (d) Maintain social licence to operate through increased trust and acceptance of operations    
(2) Strategic transformation opportunities:
     (a) Access to new environmental markets (e.g. payment for ecosystem services schemes, carbon or biodiversity credits) for owners of natural capital assets
     (b) Better positioning to reflect changing consumer preferences related to natural capital impacts
     (c) Increased reputation and/or market access from demonstration of sustainable operations and nature enhancement. 
     (d) Access to new and emerging markets through improved nature credentials (i.e. support new country entry, land access and regulatory permitting).
     (e) Increased revenue from demand for lower emission / lower polluting products and services.
See TNFD Draft Sector Guidance (for metals and mining), Table 16, 17.
</t>
  </si>
  <si>
    <t>C7.3, "Assess"</t>
  </si>
  <si>
    <t>2.3.b</t>
  </si>
  <si>
    <t>Section 3, 17, 21(a), 25, 26, 27, 28, 29, 30, 33, 43, 44, B43</t>
  </si>
  <si>
    <t>Section 14, 33, B2-B5</t>
  </si>
  <si>
    <t xml:space="preserve">Degree of dependency an organisation has on nature 
</t>
  </si>
  <si>
    <t>Various (e.g. $ cost of substitutes)</t>
  </si>
  <si>
    <t xml:space="preserve">Qualitative scoring (high, medium, low) and / or quantitative indicators ($ cost of substitutes) of the degree of vulnerability of the entity to the potential (or observed) non-availability of organisational dependencies that are material to the organisation (listed in the dependency register) across the geographic boundary of interest over time. This should capture the extent to which the entity could continue to function without the dependency and the potential cost of doing so, which could involve (but is not limited to) consideration of the:
(1) Adaptability / resilience of operations to non-availability of the dependency
(2) Feasibility and cost of substitute inputs to production to replace the dependency
(3) Additional costs of inputs to production associated with alternative sourcing of the dependency / substitute inputs
(4) Operational shutdowns / reductions in operations (duration and extent i.e. total or partial) due to non-availability of the dependency
(5) Non-compliance events likely to occur due to the non-availability of the dependency (number, duration)
A high degree of dependency would indicate that production would be significantly impaired, and substitutes either do not exist or are only available at significantly higher prices.
BSI for NCA distinguishes between Scope 1 (an entity's dependency on its own natural assets or impact on any natural asset from its operations) and Scope 2 (an entity's dependency on non-owned natural assets or impact on any natural asset from its value-chain). </t>
  </si>
  <si>
    <t>201-2</t>
  </si>
  <si>
    <t>Table 8, Section 5, Section 6</t>
  </si>
  <si>
    <t>Severity of threat to dependency availability for an organisation</t>
  </si>
  <si>
    <t>Various (e.g. water stress,  reduced air quality)</t>
  </si>
  <si>
    <t xml:space="preserve">Qualitative scoring (high, medium, low) and/or quantitative indicator(s) (e.g. water stress, reduced air quality) of nature’s capacity to continue to supply ecosystem services (and other contributions of nature to people, including favourable environmental conditions) into the future, for the material organisational dependencies on nature across the geographic boundary of interest over time.
The severity of the threat to the future availability of the dependency to the organisation will depend on the extent to which natural asset stocks can be expected to meet the ongoing demand for the ecosystem service flows they provide, given expected changes in their underlying status and productivity into the future (i.e. their capacity to supply ecosystem services).
Relevant indicators can include (but are not limited to) the current status, historical trends and / or foreseeable shifts (e.g. due to ecological thresholds) in the state of natural assets (i.e. extent, condition), forecasts of threats to natural assets (i.e. drivers of nature loss) and the historical supply of each dependency from the relevant natural assets over time (as an indication of the capacity of those assets to support long-term provision). To inform selection, indicative metrics of relevance could include (including from CSIRO Handbook) the likelihood and magnitude of the following:
(1) Water balance - water use outweighing recharge can indicate a possible water imbalance in catchment and potential water stress
(2) Ecosystem integrity - reductions in ecosystem extent/condition over time can reflect a reduced capacity to sustain future ecosystem service flows
(3) Air and water quality: continued build-up of pollution in the airshed / watershed can impede the assimilative capacity of the atmosphere / water bodies leading to reductions in air / water quality (i.e. given physical / ecological thresholds)
(4) Environmental conditions: such as average ranges for temperature, precipitation, extreme weather events (flooding, extreme heat) 
(5) External events caused by another entity that may impact dependency availability: such as water-use change, water pollution, ecosystem / habitat loss, land-use change
A high severity of threats would indicate that current or future threats to natural capital could significantly reduce the availability of the relevant dependency for the organisation.
See Section 5.2, p44 of Align Recommendations for more guidance. For the state of pressures on nature over time, exposure to the five key drivers of nature loss from The Intergovernmental Science-Policy Platform on Biodiversity and Ecosystem Services can be useful to consider. Use information from the natural capital stock accounts as relevant. 
Frameworks such as PESTLE (Political, Economic, Social, Technological, Legal and Environmental) and STEEP (Social, Technology, Economic, Environmental and Policy) can be useful to identify broad categories of external factors, as outlined in the Taskforce on Nature-related Financial Disclosures (2023) Guidance on scenario analysis.
</t>
  </si>
  <si>
    <t>C7.0, A8.0,  Section 2.2, "Evaluate"</t>
  </si>
  <si>
    <t>Section 16, B2-B5</t>
  </si>
  <si>
    <t>Materiality of risk to an organisation from its dependency on nature (“value-at-risk" from nature loss)</t>
  </si>
  <si>
    <t>Various (e.g. $ lost revenue)</t>
  </si>
  <si>
    <t>Qualitative scoring (high, medium, low) and / or quantitative estimate ($, cost, lost revenue) of the potential risk to the organisation from the non-availability of the dependency across the geographic boundary of interest over time, given its degree of dependency and the severity of threat to dependency availability. 
Dependency risk materiality should consider how significantly the organisation could be affected (now or in the future) by any plausible (observed and/or potential) non-availability of ecosystem services / nature’s contributions to people on which it depends. Material risks and opportunities for organisations related to nature-related dependencies can include (but are not limited to):
(1) Physical risks (direct loss of ecosystem services / nature’s contributions to people by the organisation and / or its value-chain)
     - Loss of business continuity due to nature-related dependencies and/or loss of required ecosystem services
(2) Transition risks (societal and regulatory responses - where these are plausible responses to the degree of dependency):
     - Stakeholder concerns that may result in knock-on financial impacts (social licence to operate, shift in consumer preferences, legal challenges)
     - Legislative costs and / or fines that may impact the profitability of the site
     - Increased costs of production (insurance costs, approval times)
     - Lack of ability to secure funding for capital projects
     - Reduced investment into the organisation
(3) Systemic risks (large scale ecological tipping points, macroeconomic shocks)
     - Climate-driven water scarcity
     - Global pollinator / fisheries collapse
A high-risk dependency would indicate the non-availability of ecosystem services / nature’s contributions to people could have significant financial consequences for the organisation.
Dependency risk can be estimated by combining the degree of dependency with severity of threat (e.g. in a materiality matrix).</t>
  </si>
  <si>
    <t>C7.0, "Evaluate"</t>
  </si>
  <si>
    <t>Step 06, 07</t>
  </si>
  <si>
    <t>Nature dependency risk mitigation and adaptation activities</t>
  </si>
  <si>
    <t>Various (e.g. $, number, percentage)</t>
  </si>
  <si>
    <r>
      <t>Quantify ($, number, percentage, hectare, km</t>
    </r>
    <r>
      <rPr>
        <vertAlign val="superscript"/>
        <sz val="11"/>
        <color theme="1" tint="-0.499984740745262"/>
        <rFont val="Aptos Narrow"/>
        <family val="2"/>
      </rPr>
      <t>2</t>
    </r>
    <r>
      <rPr>
        <sz val="11"/>
        <color theme="1" tint="-0.499984740745262"/>
        <rFont val="Aptos Narrow"/>
        <family val="2"/>
      </rPr>
      <t>) and describe the mitigation and / or adaptation actions taken by the organisation or others to ensure the ongoing availability of critical dependencies, and (where possible / relevant) outcomes delivered (i.e. maintained / improved dependency availability) across the geographic boundary of interest over time.
It may be helpful to identify whether actions are expected to reduce the degree of dependency or the severity of threat to dependency availability. This could include (but is not limited to) 
(1) Desalinisation plants constructed as a substitute for the use of freshwater.
(2) Change in species planted (to reduce reliance on water).
(3) Creation of vegetation barriers (to capture air / water pollutants).
(4) Reduction in stocking rate (to increase biomass input to soil organic carbon).
(5) Area of land with increased protection (either newly protected or with a higher protection level by IUCN / GBF classification).
(6) Area covered by collaborative conservation or restoration initiatives in the wider landscape (i.e. not on land owned or leased).
(7) Percentage of conservation or restoration projects in the wider landscape with community engagement, human rights due diligence and agreement making protocols.
(8) Creation of firebreaks and buffers (against bushfires).
See TNFD Draft Sector Guidance Table 13 and ESRS E4-1 to E4-4 for more detail.</t>
    </r>
  </si>
  <si>
    <t>EM-MM-160a.1, EM-CO-160a.1.</t>
  </si>
  <si>
    <t>C7.3, A7.1, A8.4, A14.0, A21.1, A23, A24, A25,  "Assess"</t>
  </si>
  <si>
    <t>Overall residual risk score and value ($) for an organisation’s nature dependency</t>
  </si>
  <si>
    <t>Various (e.g. $ value)</t>
  </si>
  <si>
    <t>Qualitative scoring (high, medium, low, Maximum Foreseeable Loss) and / or quantitative estimate ($ value) of overall residual risk to organisational assets / liabilities / revenue / expenses given its vulnerability to the following nature-related risks associated with its nature-related dependencies, after mitigation and adaptation activities have been considered, across the geographic boundary of interest over time. This could include (but is not limited to):
(1) Physical risk (direct loss of ecosystem services / nature’s contributions to people by the organisation and / or its value-chain)
(2) Transition risk (societal and regulatory responses)
(3) Systemic risks (large scale ecological tipping points, macroeconomic shocks)
The TNFD’s risk and opportunity definitions align with the International Organization for Standardization (ISO) 31000 Risk Management Standard, according to which risk is the ‘effect on uncertainty on objectives’ and an effect is a positive or negative deviation from what is expected (see TNFD Recommendations). Also see ESRS E4 for more information.</t>
  </si>
  <si>
    <t>C7.0, "Assess"</t>
  </si>
  <si>
    <t>Opportunities associated with an organisation’s nature dependency</t>
  </si>
  <si>
    <t>Various  (e.g. $, cost saving)</t>
  </si>
  <si>
    <t>Qualitative scoring (high, medium, low, Maximum Foreseeable Gain) and / or quantitative estimate ($, cost saving, revenue) of opportunities associated with improved management of nature-related dependencies across the geographic boundary of interest over time. This could include (but is not limited to, based on the CSIRO Handbook):
(1) Mitigating risk:
     - Maintain investability and access new sources of finance with lower cost of capital (e.g. sustainability bonds / loans) by communicating resilience to nature-related risk. 
     - Better management of natural capital to maintain or enhance the ecosystem services / other contributions to people it provides.
     - Better positioning for any future regulatory changes related to resource supply or services from nature.
(2) Strategic transformation:
     - Increased market valuation reflecting improved resilience to physical risks of nature loss (e.g. to natural disasters and reduced availability of natural resources).
     - Increased reputation or market access from demonstration of understanding and managing of nature dependencies and risks.
     - Increased resource use efficiency.
See  TNFD Draft Sector Guidance, Table 16, 17 for more guidance.</t>
  </si>
  <si>
    <t>Natural Capital Workflow: Phase 1. Establish nature-related data needs to meet external requirements</t>
  </si>
  <si>
    <t>Table 1.1. Site specific nature-related narratives</t>
  </si>
  <si>
    <t>Narrative information guidance</t>
  </si>
  <si>
    <t>Site specific narrative</t>
  </si>
  <si>
    <t>Headlines</t>
  </si>
  <si>
    <t>Detail</t>
  </si>
  <si>
    <t>1.	Geographic and socio-economic context</t>
  </si>
  <si>
    <t xml:space="preserve">Explanation of the broader context within which the site (that the NCW is being applied to) exists, including (but not limited to) the:
-Geographic location
-Climatic characteristics
-Land uses near the site
-Population near the site (specify approximate order of magnitude)
-Community / stakeholder users of site and reasons (e.g. education / research, recreation)
</t>
  </si>
  <si>
    <t>Located in central Australia
Arid environment
Low population density
Traditional Owners retain ongoing connection to country</t>
  </si>
  <si>
    <t xml:space="preserve">The use case area is located in central Australia, and is several hundred kilometres from major cities and ports. The climate of the case study area is characterised as arid, with both low rainfall and high potential evapotranspiration. The  Koppen climate Zone is BWh (hot desert). The region has a very low population density and the main land uses include grazing and mining which are significant users of water.  Indigenous peoples maintain an active connection with the lands within and around the use case area. </t>
  </si>
  <si>
    <t xml:space="preserve">2. Natural asset extent
</t>
  </si>
  <si>
    <t xml:space="preserve">Explanation of natural asset extent within the site, including (but not limited to) the:
-Total size and distribution of land under stewardship (i.e. the site)
-Land ownership arrangements (owned, leased, managed)
-Dominant / important ecosystems
-Key natural resources (e.g. water / minerals / energy / livestock / timber)
-Land uses (e.g. mining, conservation, recreation, utilities, agriculture)
-Land disturbed / rehabilitated
-Proximity to Key Biodiversity areas / protected areas and Indigenous territories
-Total area of influence / impact / dependence
-Cultural interpretations of natural asset extent
</t>
  </si>
  <si>
    <t xml:space="preserve">Company maintains stewardship of large area (780k ha)
Dominant land use across the area is grazing on native vegetation, 
Other land uses in the region include, mining, conservation, education/research and corridors for utilities.
The NE of South Australia contains three major bioregions and a high density of groundwater dependent mound springs with high endemism
 </t>
  </si>
  <si>
    <t xml:space="preserve">3. Natural asset condition
</t>
  </si>
  <si>
    <t>Explanation of natural asset condition within the site , including (but not limited to) the:
-Physical status- renewable energy (potential) and water  (flow / pressure / clarity)
-Chemical status - e.g. air, water, soil quality
-Compositional status of species (native, threatened, invasive, presence, abundance, extinction risk)
-Structural status (vegetation cover and density)
-Functional status (primary production, water stress)
-Landscape status landscape connectivity and diversity
-Cultural interpretations of natural asset condition (i.e. by Traditional Owners)</t>
  </si>
  <si>
    <t xml:space="preserve">Region remains relatively intact. The main drivers of nature loss include:
-Resource use-water extraction to support pastoral and domestic uses
-Invasive species-feral animals (e.g. cats) and introduced grasses (e.g. Buffel grass) impact fragile ecosystems
-habitat loss and fragmentation associated with roads and supporting infrastructure
</t>
  </si>
  <si>
    <t xml:space="preserve">As the site contains a mix of aquatic and terrestrial ecosystems, it is likely that assessment of ecosystem condition will require a mix of condition indicators from across the ecosystem condition typology.  The Native Vegetation Council Rangeland Assessment manual provides guidance on the assessment of condition relevant for the use case area. Known drivers of ecosystem condition are listed below.
-Physical state: water pressure of mound springs is routinely monitored, by the regional NRM body given its importance for the biodiversity of the mound springs.   
-Chemical state: water quality of mound springs, particularly salinity and pollutant concentrations. Soil organic carbon is of interest in terrestrial ecosystems.
- Compositional state: international/nationally listed threatened species exist, the introduction of invasive predators, e.g. foxes and cats has increased extinction pressure on species. Introduced herbivores (e.g. rabbits) have increased total grazing pressure across the region.
-Structural state: vegetation is relatively intact, although grazing by livestock and other introduced herbivores e.g. rabbits has degraded vegetation in some areas and is an important issue across the pastoral lease. GAB mound springs are subject to grazing and trampling by large herbivores (e.g. cattle, camels).  
</t>
  </si>
  <si>
    <t xml:space="preserve">4.	Flows of ecosystem services (and other contributions to people)
</t>
  </si>
  <si>
    <t xml:space="preserve">Explanation of flows of ecosystem services (and other contributions to people) from natural assets within the site, including (but not limited to) the:
-Abiotic flows e.g.  water abstraction, renewable energy generation
-Provisioning services e.g. biomass for agriculture / forestry
-Regulating services e.g. water flow, water purification, air filtration, global / local climate regulation, soil erosion control / landslide mitigation, noise / light /visual amenity attenuation
-Cultural services e.g. spiritual / symbolic, recreation, education / research
-Disservices e.g. pests and disease
-Services to ecosystems e.g. caring for country </t>
  </si>
  <si>
    <t xml:space="preserve">Important abiotic flows:
water
Important biotic flows:
Provisioning: grazed and wild livestock
Regulating: Global climate regulation
Important cultural flows
Education, spiritual, heritage, species appreciation
</t>
  </si>
  <si>
    <t xml:space="preserve">The dominant abiotic flows from the site natural assets include:
 -Water: extracted for industrial operations and workforce use. It is predominantly extracted from the Great Artesian Basin. Higher quality water is used to support the water requirements of the workforce (townships and associated populations). Lower quality high salinity water is used for additional activities such dust suppression by the land manager.
Provisioning services
-The dominant provisioning services relate to managed livestock production, predominantly cattle and the harvest of feral species (e.g. goats). Thus animal biomass production based on grazing of natural vegetation represents an important provisioning service within the site and region. 
Regulating services
-Global climate regulating services, although above and below ground carbon storage is thought to be relatively low given the arid environment, the large area over which this service occurs suggests the total service could be significant.
-Other potentially material ecosystem services include mitigation of natural hazards, regulation of soil erosion, microclimate services, regulation of pests and diseases (e.g. controls on populations of invasive species, e.g. Buffel grass, feral cats).
Cultural services
-Education and research associated with the predator proof enclosure at the site. 
-Traditional Owners draw spiritual benefits from country that are important for their health and well being.
-Non use values includes species and ecosystem appreciation associated with the ongoing persistence of high-value species and ecological communities in the area.
Spatial functions
- Atmospheric pollution assimilation (e.g. release of residuals to the air from agricultural machinery and livestock).
</t>
  </si>
  <si>
    <t xml:space="preserve">5. Nature-related obligations
</t>
  </si>
  <si>
    <t>Explanation of management requirements (legal or voluntary) related to the natural assets within the  site, including (but not limited to) the:
-Cleaning of contaminated land
-Rehabilitation disturbed land
-Reducing GHG emissions to meet climate commitments
-Removing invasive species
-Planting riparian vegetation to meet water quality requirements
-Conserving ecosystems to offset unavoidable impacts elsewhere
-Native title agreements or equivalent (cultural values)
-Any other nature-related regulatory or voluntary commitment</t>
  </si>
  <si>
    <t>Ecosystem health-obligations to maintain rangeland condition
Water stewardship-minimise impacts on mound spring dependent communities</t>
  </si>
  <si>
    <r>
      <t>Nature-related commitments of the organisation include:  
-Managing grazing pressure to improve rangeland condition across a large parcel of land in the northern region of the site.
-Water drawdown needs to be managed to ensure that pressure is maintained in mound springs, which are listed ecological communities under the Australian EPBC act. Mounds springs are groundwater discharge points, and are part of the Great Artesian Basin which is an extensive groundwater system covering nearly 1.7 M km</t>
    </r>
    <r>
      <rPr>
        <vertAlign val="superscript"/>
        <sz val="11"/>
        <color theme="1"/>
        <rFont val="Aptos Narrow"/>
        <family val="2"/>
      </rPr>
      <t>2</t>
    </r>
    <r>
      <rPr>
        <sz val="11"/>
        <color theme="1"/>
        <rFont val="Aptos Narrow"/>
        <family val="2"/>
      </rPr>
      <t xml:space="preserve"> across Queensland, the Northern Territory, NSW and SA. Mounds springs occur in north east of the pastoral lease and these are hydrologically connected to bores that supply water for pastoral operations.
-The organisation maintains an active water stewardship program that includes a program to cap unused groundwater bores to reduce wastage,
- Invasive species management programme. </t>
    </r>
  </si>
  <si>
    <t>6.	Impacts on natural assets</t>
  </si>
  <si>
    <t xml:space="preserve">Explanation of nature-related impacts, both negative and positive, on any natural assets (i.e. those located within or outside the site of interest, noting that the current scope of the NCW excludes value-chain), including (but not limited to):
-Land use change / stewardship
-Ecological degradation 
-Resource extraction
-GHG emissions / decarbonisation
-Air (non GHG including dust) pollution / stewardship
-Water use / stewardship (including abstraction, treatment, replenishment, mine dewatering)
-Water pollution / stewardship (including inorganic pollutants / nutrients, acid rock drainage)
-Soil pollution / stewardship
-Light, noise, visual (aesthetic) pollution / stewardship
-Biodiversity loss / management including rehabilitation, offsets and nature positive practices
-Invasive species / management
- Waste generation / management (incineration, landfill, tailings, recovery, other)
</t>
  </si>
  <si>
    <t>In this illustrative example, activities are assumed to interact with the five commonly recognised drivers of nature loss:
-Land use change
-Resource use 
-Invasive species
-Pollution
-Climate change</t>
  </si>
  <si>
    <r>
      <t>Land use change
-Approx 100ha is directly impacted by the leases supporting infrastructure (e.g. roads, towns, camps, pipelines etc)
-Associated land degradation and habitat fragmentation leads to reduced ecosystem condition in surrounding areas. 
-Degradation of ecosystems may lead to a reduction in global climate regulation services and other potential impacts on cultural ecosystem services.
Resource Use:
-Water extraction from aquifers reduces aquifer pressures and flow rates with potential impacts on nationally listed ecological communities, dependent on this resource
Invasive species:
-Development activities in the region facilitate the spread of invasive species, utility corridors act as species highways increasing the range of mobile species (e.g. cats, foxes etc)
-Buffel grass has been introduced to improve forage availability, it displaces native species and changes natural fire regimes increasing intensity and extent of large fires
Pollution
-Noise and light pollution associated with operations has potential impacts on the behaviour and fitness of native species and make available habitat less suitable for many species.
Climate change
-GHG emissions associated with lease machinery and support infrastructure (CO</t>
    </r>
    <r>
      <rPr>
        <vertAlign val="subscript"/>
        <sz val="11"/>
        <color theme="1"/>
        <rFont val="Aptos Narrow"/>
        <family val="2"/>
      </rPr>
      <t>2</t>
    </r>
    <r>
      <rPr>
        <sz val="11"/>
        <color theme="1"/>
        <rFont val="Aptos Narrow"/>
        <family val="2"/>
      </rPr>
      <t xml:space="preserve"> and CH</t>
    </r>
    <r>
      <rPr>
        <vertAlign val="subscript"/>
        <sz val="11"/>
        <color theme="1"/>
        <rFont val="Aptos Narrow"/>
        <family val="2"/>
      </rPr>
      <t>4</t>
    </r>
    <r>
      <rPr>
        <sz val="11"/>
        <color theme="1"/>
        <rFont val="Aptos Narrow"/>
        <family val="2"/>
      </rPr>
      <t>)</t>
    </r>
  </si>
  <si>
    <t>7. Dependencies on nature</t>
  </si>
  <si>
    <t>Explanation of nature-related dependencies on any natural asset (i.e. those located within or outside the site, noting that the current scope excludes value-chain), including (but not limited to):
-Operational inputs e.g. mineral resources, water resources, water purification, energy resources, building materials
-Mitigation of natural hazards / local climate regulation - extreme heat / wind / humidity, bushfire, cyclones, flooding, drought, storm surges, landslides /dust storms, pests and diseases
-Spatial functions - using the environment as a sink for residuals, infrastructure or transportation
-Employee and stakeholder supporting requirements - cultural services (e.g. nature-related recreation, cultural heritage sites), mitigation of air / water / soil / visual / light / noise / pollution, mitigation of natural hazards, energy resources, water purification , water flow regulation and food supply
-Broader social value considerations when managing the site- global climate regulation, biomass provisioning (agriculture, forestry land uses), intermediate services (nursery habitat for  fisheries, pollinator services for agriculture)  or education and research, services to country
-Investor or regulatory requirements-habitat and species protection and conservation, ESG-related requirements including specific no net loss, net gain or other requirements (e.g. IFC PS6 HCV accreditation)</t>
  </si>
  <si>
    <t xml:space="preserve">The organisation has key dependencies on:
- Abiotic flows related to water and energy
- Spatial functions: the disposal of waste from operational activities
- Regulating services for hazard mitigation such as macro and micro climate regulation, regulation of soil erosion.
</t>
  </si>
  <si>
    <t xml:space="preserve">Abiotic inputs:
-Water supply from groundwater systems (water is used for operational purposes and for domestic uses).  Given the regions high aridity, there is a need to account for and understand the security of water entitlements and potential shifts in future demand.
-Energy inputs, dependencies on fossil and renewable energy resources.
-Employee and stakeholder supporting requirements, e.g. stable climate-dependence on a safe operating environment particularly the absence of heat waves.
Biotic:
-The role of ecosystems in supporting animal biomass production based on grazing of natural vegetation. 
-The role of ecosystems in mitigating natural hazards (i.e. protection of infrastructure, property and people from extreme events (e.g. fire, heat, wind, flooding)
-The role of ecosystems in mass stabilisation, reduction of soil erosion 
-The role of ecosystems in regulating the spread and abundance of invasive species 
-The role of ecosystems in carbon storage and sequestration (expectations around global climate regulation)
</t>
  </si>
  <si>
    <r>
      <t>8. 	Broader impact drivers</t>
    </r>
    <r>
      <rPr>
        <sz val="12"/>
        <color theme="1"/>
        <rFont val="Aptos Narrow"/>
        <family val="2"/>
      </rPr>
      <t xml:space="preserve"> (including cumulative effects)</t>
    </r>
  </si>
  <si>
    <t>Explanation of broader drivers / external events (positive or negative) that have or could impact the status and productivity of natural assets that the site stewards and/or depends on (noting that the current scope excludes value-chain), including (but not limited to):
-Natural events - flooding, drought, extreme heat, pests and disease, algal blooms, and drought
-External events by another entity - pollution, ecosystem / habitat loss (loss of ecosystem services), land use change, water use change</t>
  </si>
  <si>
    <t>Direct, indirect and cumulative impacts on biodiversity associated with increased species extinction risk due to aquifer depressurisation and increased risk of water stress.</t>
  </si>
  <si>
    <t xml:space="preserve">-Impacts of localised aquifer depressurisation on the state (condition) of mound springs from mining and other agriculture in the region.
-Contribution towards water stress within region associated with cumulative water use.
-Contribution to impacts on biodiversity.  i.e. indirect impacts of emissions, pollutants, land use change etc on species extinction risk. 
- Climate change impacts leading to potential for increased extreme heat and drought. </t>
  </si>
  <si>
    <t>9.	Responsive actions</t>
  </si>
  <si>
    <t>Explanation of responsive actions to the site's' nature-related impacts and dependencies (noting that the current scope excludes value-chain), including (but not limited to):
-Fines imposed the regulator
-Actions taken to prevent / mitigate impacts (conservation, restoration, reduced stocking rates, firebreaks)
-Policies and plans to manage impacts (e.g. no net loss, biodiversity management, closure, rehabilitation)
-Strategic transformation opportunities</t>
  </si>
  <si>
    <t xml:space="preserve">Management of total grazing pressure
Control programs for invasive predators
Active regeneration of disturbed sites
</t>
  </si>
  <si>
    <t xml:space="preserve">-Active water stewardship program that includes a program to cap unused groundwater bores to reduce wastage.
-Feral animal control programs targeted at both herbivores (e.g. rabbits) and predators (e.g. foxes)
-Development of fire management plans with Traditional Owners
-Management of total grazing pressure through active grazing management and control of feral herbivores (e.g. rabbits goats, camels)
</t>
  </si>
  <si>
    <t>10. Nature-related risks and opportunities</t>
  </si>
  <si>
    <t>Explanation and information compilation (data, reports etc) on the key risks and opportunities given the site's nature-related impacts and dependencies (noting that the current scope excludes value-chain), including (but not limited to):
-Current risks by materiality rating
-Future potential risks
-Mitigating risk opportunities
-Strategic transformation opportunities</t>
  </si>
  <si>
    <t>The lease is exposed to a mixture of physical and transition risks</t>
  </si>
  <si>
    <t xml:space="preserve">Physical risks
-Reduced water availability for agricultural operations (Area of impact: Operating costs. Capital expenditure e.g. alternative supply / technological innovation)
- Increased pests and disease (Area of impacts-Revenue e.g. lost yields, Operating costs: e.g. increased management costs. Insurance costs)
- Loss of soil fertility  (Area of impacts-Revenue e.g. lost yields, Operating costs: e.g. increased management costs. Insurance costs)
- Increased in frequency and intensity of extreme events e.g. heat. (Area of impacts-Revenue e.g. lost operational time, Operating costs: e.g. reduced efficiency, increased wear and tear on equipment, Capital expenditure-e.g. repair and replacement of equipment.  Insurance costs)
Transition risks
- Increased regulation of nature-related impacts (Area of impact: Operating costs, Capital expenditure)
- Reduced availability of potable water supply to local communities (Area of impact: Capital expenditure, Operating costs, Sustainability performance /  Social licence to operate)
- Net loss of important biodiversity and/or ecosystems within the area  (Area of impact-Operating costs-growing compliance costs, Sustainability performance /  Social licence to operate)
</t>
  </si>
  <si>
    <r>
      <t xml:space="preserve">Table 1.2 Long-list of natural capital metrics of relevance to the site </t>
    </r>
    <r>
      <rPr>
        <sz val="14"/>
        <color theme="1"/>
        <rFont val="Aptos Narrow"/>
        <family val="2"/>
      </rPr>
      <t>(Note: the metrics related to the assessment of nature-related risk is shown as requiring further work in this hypothetical example and so are not listed here)</t>
    </r>
  </si>
  <si>
    <t>Indicator</t>
  </si>
  <si>
    <t>Metric number</t>
  </si>
  <si>
    <t>Metric thematic area</t>
  </si>
  <si>
    <r>
      <t xml:space="preserve">Unit
</t>
    </r>
    <r>
      <rPr>
        <i/>
        <sz val="11"/>
        <color theme="4" tint="-0.499984740745262"/>
        <rFont val="Aptos Narrow"/>
        <family val="2"/>
      </rPr>
      <t>(examples)</t>
    </r>
  </si>
  <si>
    <t>Why useful?</t>
  </si>
  <si>
    <t>Natural asset extent</t>
  </si>
  <si>
    <t>Total area under stewardship</t>
  </si>
  <si>
    <t>Total area of land under direct stewardship</t>
  </si>
  <si>
    <t>ha</t>
  </si>
  <si>
    <t>Understanding the extent of organisational stewardship and level of control of natural assets</t>
  </si>
  <si>
    <t>Area of land by tenure type (e.g. freehold, leasehold)</t>
  </si>
  <si>
    <t>Land resource - land cover</t>
  </si>
  <si>
    <t>Area of land by land cover  (e.g. semi natural,  natural areas, bare areas)</t>
  </si>
  <si>
    <t>Understanding how land is used to inform natural asset management</t>
  </si>
  <si>
    <t>Land resource - land use</t>
  </si>
  <si>
    <t>Area of land by land use type (agriculture, conservation, mining etc)</t>
  </si>
  <si>
    <t>Land resource - other</t>
  </si>
  <si>
    <t>Area of operational/non-operational land</t>
  </si>
  <si>
    <t xml:space="preserve">Understanding / managing the underlying extent of natural assets that can provide contributions to people / the organisation to inform management  </t>
  </si>
  <si>
    <t>Area of land disturbed by operations</t>
  </si>
  <si>
    <t>Area of land under rehabilitation activities by type-regulated</t>
  </si>
  <si>
    <t>Area of land under rehabilitation activities by type-voluntary</t>
  </si>
  <si>
    <t>Area of land under conservation management plans-regulated (e.g. offsets)</t>
  </si>
  <si>
    <r>
      <t>Area of land under conservation management plans-voluntary</t>
    </r>
    <r>
      <rPr>
        <strike/>
        <sz val="11"/>
        <color rgb="FFFF0000"/>
        <rFont val="Aptos Narrow"/>
        <family val="2"/>
      </rPr>
      <t xml:space="preserve"> </t>
    </r>
  </si>
  <si>
    <t>Number of sites adjacent to designated protected areas (e.g. national parks, RAMSAR wetland etc)</t>
  </si>
  <si>
    <t>n</t>
  </si>
  <si>
    <t>Area of land owned, leased and/or operating in Indigenous territories</t>
  </si>
  <si>
    <t>Area by soil type</t>
  </si>
  <si>
    <t>Abiotic resource</t>
  </si>
  <si>
    <t>ML or ha</t>
  </si>
  <si>
    <t>Renewable energy resource capacity by type (e.g. solar, wind, hydrogen)</t>
  </si>
  <si>
    <t>MWh per ha</t>
  </si>
  <si>
    <t>Livestock by type (e.g. sheep, cattle, goats)</t>
  </si>
  <si>
    <t xml:space="preserve">head or stocking rate </t>
  </si>
  <si>
    <t>Ecosystem resources</t>
  </si>
  <si>
    <t>Area by ecosystem type (e.g. IUCN GET level 3 ecosystem types)</t>
  </si>
  <si>
    <t>Area of high priority ecosystems (e.g. high conservation value ecosystems, critical habitat etc)</t>
  </si>
  <si>
    <t>Cultural assets</t>
  </si>
  <si>
    <t>Number and/or area of registered Indigenous cultural assets (note obligations around Free, Prior and Informed Consent)</t>
  </si>
  <si>
    <t>number or ha</t>
  </si>
  <si>
    <t>Culturally significant entities (by functional group)</t>
  </si>
  <si>
    <t>number</t>
  </si>
  <si>
    <t>Number and/or area of European cultural heritage assets</t>
  </si>
  <si>
    <t>Natural asset condition</t>
  </si>
  <si>
    <t>Water flow rate</t>
  </si>
  <si>
    <r>
      <t>m</t>
    </r>
    <r>
      <rPr>
        <vertAlign val="superscript"/>
        <sz val="11"/>
        <color theme="1"/>
        <rFont val="Aptos Narrow"/>
        <family val="2"/>
      </rPr>
      <t>3</t>
    </r>
    <r>
      <rPr>
        <sz val="11"/>
        <color theme="1"/>
        <rFont val="Aptos Narrow"/>
        <family val="2"/>
      </rPr>
      <t xml:space="preserve"> day</t>
    </r>
    <r>
      <rPr>
        <vertAlign val="superscript"/>
        <sz val="11"/>
        <color theme="1"/>
        <rFont val="Aptos Narrow"/>
        <family val="2"/>
      </rPr>
      <t>-1</t>
    </r>
  </si>
  <si>
    <t xml:space="preserve">Understanding / managing the underlying condition of natural assets that can provide contributions to people / the organisation to inform management  </t>
  </si>
  <si>
    <t>Water pressure</t>
  </si>
  <si>
    <t>m or kPa</t>
  </si>
  <si>
    <t>Percentage bare ground</t>
  </si>
  <si>
    <t>%</t>
  </si>
  <si>
    <t>Nutrient concentrations</t>
  </si>
  <si>
    <r>
      <t>g m</t>
    </r>
    <r>
      <rPr>
        <vertAlign val="superscript"/>
        <sz val="11"/>
        <color theme="1"/>
        <rFont val="Aptos Narrow"/>
        <family val="2"/>
      </rPr>
      <t>-3</t>
    </r>
  </si>
  <si>
    <t>Concentration of pollutants by type</t>
  </si>
  <si>
    <t>Species richness by ecosystem type (by functional group or by ecosystem type)</t>
  </si>
  <si>
    <r>
      <t>Count, count area</t>
    </r>
    <r>
      <rPr>
        <vertAlign val="superscript"/>
        <sz val="11"/>
        <color theme="1"/>
        <rFont val="Aptos Narrow"/>
        <family val="2"/>
      </rPr>
      <t>-1</t>
    </r>
  </si>
  <si>
    <t>Invasive species richness by ecosystem type</t>
  </si>
  <si>
    <t>Invasive species abundance by ecosystem type</t>
  </si>
  <si>
    <t>number per ha</t>
  </si>
  <si>
    <t>Species of conservation significance by listing status</t>
  </si>
  <si>
    <t>Vegetation cover of native perennial grasses</t>
  </si>
  <si>
    <r>
      <t>% cover or n m</t>
    </r>
    <r>
      <rPr>
        <vertAlign val="superscript"/>
        <sz val="11"/>
        <color theme="1"/>
        <rFont val="Aptos Narrow"/>
        <family val="2"/>
      </rPr>
      <t>-2</t>
    </r>
  </si>
  <si>
    <t>Vegetation cover of introduced grasses (e.g. Buffel)</t>
  </si>
  <si>
    <t>% cover</t>
  </si>
  <si>
    <t>Landscape state</t>
  </si>
  <si>
    <t>Proportion of core habitat by ecosystem type</t>
  </si>
  <si>
    <t>Cultural condition</t>
  </si>
  <si>
    <t>TBC with TO's</t>
  </si>
  <si>
    <t>TBC</t>
  </si>
  <si>
    <t>Physical flows of ecosystem services (and other contributions to people)</t>
  </si>
  <si>
    <t>Livestock production (proxy of final ecosystem service)</t>
  </si>
  <si>
    <t>head</t>
  </si>
  <si>
    <t xml:space="preserve">Understanding / managing nature’s contributions (value) to people / the organisation to inform management  </t>
  </si>
  <si>
    <t>Production of wild/feral animals (final ecosystem service)</t>
  </si>
  <si>
    <t>Grazed biomass provisioning service</t>
  </si>
  <si>
    <r>
      <t>t ha</t>
    </r>
    <r>
      <rPr>
        <vertAlign val="superscript"/>
        <sz val="11"/>
        <color theme="1"/>
        <rFont val="Aptos Narrow"/>
        <family val="2"/>
      </rPr>
      <t>-1</t>
    </r>
  </si>
  <si>
    <t>Regulating services</t>
  </si>
  <si>
    <t>Global climate regulation (total carbon stock and sequestration)</t>
  </si>
  <si>
    <r>
      <t>t CO</t>
    </r>
    <r>
      <rPr>
        <vertAlign val="subscript"/>
        <sz val="11"/>
        <color theme="1"/>
        <rFont val="Aptos Narrow"/>
        <family val="2"/>
      </rPr>
      <t>2</t>
    </r>
    <r>
      <rPr>
        <sz val="11"/>
        <color theme="1"/>
        <rFont val="Aptos Narrow"/>
        <family val="2"/>
      </rPr>
      <t xml:space="preserve"> eq ha</t>
    </r>
    <r>
      <rPr>
        <vertAlign val="superscript"/>
        <sz val="11"/>
        <color theme="1"/>
        <rFont val="Aptos Narrow"/>
        <family val="2"/>
      </rPr>
      <t>-1</t>
    </r>
  </si>
  <si>
    <t>Cultural ecosystem services</t>
  </si>
  <si>
    <t>Spiritual, symbolic and other cultural interactions with the natural environment</t>
  </si>
  <si>
    <t xml:space="preserve">Intellectual and representative interactions with the natural environment </t>
  </si>
  <si>
    <t>Hours or numbers</t>
  </si>
  <si>
    <t xml:space="preserve">Physical and experiential interactions with the natural environment </t>
  </si>
  <si>
    <t>Abiotic flows</t>
  </si>
  <si>
    <t>Water use / consumptive by source (e.g. groundwater, surface water, rainwater)</t>
  </si>
  <si>
    <t>ML</t>
  </si>
  <si>
    <t>Sinks for residuals by type</t>
  </si>
  <si>
    <r>
      <t>t CO</t>
    </r>
    <r>
      <rPr>
        <vertAlign val="subscript"/>
        <sz val="11"/>
        <color theme="1"/>
        <rFont val="Aptos Narrow"/>
        <family val="2"/>
      </rPr>
      <t>2</t>
    </r>
    <r>
      <rPr>
        <sz val="11"/>
        <color theme="1"/>
        <rFont val="Aptos Narrow"/>
        <family val="2"/>
      </rPr>
      <t xml:space="preserve"> eq </t>
    </r>
  </si>
  <si>
    <t>Ecosystem disservices</t>
  </si>
  <si>
    <t>Data not readily available - requires further work</t>
  </si>
  <si>
    <t>Monetary flows of ecosystem services (and other contributions to people)</t>
  </si>
  <si>
    <t>$</t>
  </si>
  <si>
    <t>Regulating ecosystem services</t>
  </si>
  <si>
    <t>Spiritual, symbolic and other cultural interactions with the natural environment (e.g. includes both elements are  indirectly appreciated without being present in environmental setting and elements whose intergenerational existence is important to people)</t>
  </si>
  <si>
    <t>Intellectual and representative interactions with the natural environment (e.g. Education, scientific and research services)</t>
  </si>
  <si>
    <t>Physical and experiential interactions with the natural environment (e.g. recreational activities)</t>
  </si>
  <si>
    <t>Natural asset obligations</t>
  </si>
  <si>
    <t>Protection of biodiversity and landscapes</t>
  </si>
  <si>
    <t>Management of grazing pressure through exclusion of domestic stock</t>
  </si>
  <si>
    <t xml:space="preserve">Understanding the organisations nature-related obligations to inform management  </t>
  </si>
  <si>
    <t>Management of aquatic resources</t>
  </si>
  <si>
    <t>Reductions of intake of aquatic resources (e.g. number of bores capped, reduction in number of water points etc)</t>
  </si>
  <si>
    <t>Prevention of pollutant infiltration (e.g. monitoring control measures to control pollution)</t>
  </si>
  <si>
    <t>Interface with nature</t>
  </si>
  <si>
    <t>Defined area of impact or dependence</t>
  </si>
  <si>
    <t>Spatial area where the organisation directly or indirectly impacts nature</t>
  </si>
  <si>
    <t>Understanding the spatial area of nature that the organisation impacts and/or depends on</t>
  </si>
  <si>
    <t>Nature-related impact drivers</t>
  </si>
  <si>
    <t>Climate change</t>
  </si>
  <si>
    <r>
      <t>GHG emissions Scope 1 (CO</t>
    </r>
    <r>
      <rPr>
        <vertAlign val="subscript"/>
        <sz val="11"/>
        <color theme="1"/>
        <rFont val="Aptos Narrow"/>
        <family val="2"/>
      </rPr>
      <t>2</t>
    </r>
    <r>
      <rPr>
        <sz val="11"/>
        <color theme="1"/>
        <rFont val="Aptos Narrow"/>
        <family val="2"/>
      </rPr>
      <t>, CH</t>
    </r>
    <r>
      <rPr>
        <vertAlign val="subscript"/>
        <sz val="11"/>
        <color theme="1"/>
        <rFont val="Aptos Narrow"/>
        <family val="2"/>
      </rPr>
      <t>4</t>
    </r>
    <r>
      <rPr>
        <sz val="11"/>
        <color theme="1"/>
        <rFont val="Aptos Narrow"/>
        <family val="2"/>
      </rPr>
      <t xml:space="preserve"> etc) and 2</t>
    </r>
  </si>
  <si>
    <t xml:space="preserve">Understanding the organisations nature-related impacts to inform management  </t>
  </si>
  <si>
    <t>Pollution</t>
  </si>
  <si>
    <t>Non GHG atmospheric pollutants by type (e.g. SOx, NOx, VOCs etc)</t>
  </si>
  <si>
    <r>
      <t>mg m</t>
    </r>
    <r>
      <rPr>
        <vertAlign val="superscript"/>
        <sz val="11"/>
        <color theme="1"/>
        <rFont val="Aptos Narrow"/>
        <family val="2"/>
      </rPr>
      <t>-3</t>
    </r>
  </si>
  <si>
    <t>Soil pollutants by type (e.g. PFAS, hydrocarbons, tailings leakage)</t>
  </si>
  <si>
    <t>t</t>
  </si>
  <si>
    <t>Water pollutants by type (e.g. PFAS, hydrocarbons, tailings leakage)</t>
  </si>
  <si>
    <t>Noise pollution</t>
  </si>
  <si>
    <t>dB</t>
  </si>
  <si>
    <t>Light pollution</t>
  </si>
  <si>
    <t>Categorical e.g. Bortle scale</t>
  </si>
  <si>
    <t>Other solid waste by type</t>
  </si>
  <si>
    <t>Resource use</t>
  </si>
  <si>
    <t>Water use by source</t>
  </si>
  <si>
    <t>Water abstractions from areas of water stress</t>
  </si>
  <si>
    <t>High risk commodities extracted by type</t>
  </si>
  <si>
    <t>Land use change</t>
  </si>
  <si>
    <t>Area of land disturbed by supporting infrastructure</t>
  </si>
  <si>
    <t>Area of land under rehabilitation/regeneration</t>
  </si>
  <si>
    <t>Area of land under nature positive management plans</t>
  </si>
  <si>
    <t>Area of land under conservation management plans</t>
  </si>
  <si>
    <t>Invasive species</t>
  </si>
  <si>
    <t>Presence/population abundance of invasive species by type (e.g. cats. foxes etc)</t>
  </si>
  <si>
    <r>
      <t>n ha</t>
    </r>
    <r>
      <rPr>
        <vertAlign val="superscript"/>
        <sz val="11"/>
        <color theme="1"/>
        <rFont val="Aptos Narrow"/>
        <family val="2"/>
      </rPr>
      <t>-1</t>
    </r>
  </si>
  <si>
    <t>Invasive species management programs by area and type</t>
  </si>
  <si>
    <t xml:space="preserve">Understanding the organisations nature-related dependencies to inform management  </t>
  </si>
  <si>
    <t>Nature-related dependencies</t>
  </si>
  <si>
    <t>Ecosystem services</t>
  </si>
  <si>
    <t>Biomass provision (agriculture) contribution to agricultural output and rents from agricultural leases</t>
  </si>
  <si>
    <t>t ha-1</t>
  </si>
  <si>
    <t>Regulation of natural hazards / extreme events</t>
  </si>
  <si>
    <t xml:space="preserve">°C </t>
  </si>
  <si>
    <t>Regulation of pests and disease</t>
  </si>
  <si>
    <t>Regulation of soil erosion</t>
  </si>
  <si>
    <t>Abiotic services</t>
  </si>
  <si>
    <t>Fossil fuel energy by type (e.g. diesel, natural gas, coal)</t>
  </si>
  <si>
    <r>
      <t>m</t>
    </r>
    <r>
      <rPr>
        <vertAlign val="superscript"/>
        <sz val="11"/>
        <color theme="1"/>
        <rFont val="Aptos Narrow"/>
        <family val="2"/>
      </rPr>
      <t>3</t>
    </r>
    <r>
      <rPr>
        <sz val="11"/>
        <color theme="1"/>
        <rFont val="Aptos Narrow"/>
        <family val="2"/>
      </rPr>
      <t xml:space="preserve"> or kW or l</t>
    </r>
  </si>
  <si>
    <t>Nature-related risks</t>
  </si>
  <si>
    <t>Impact risk assessment</t>
  </si>
  <si>
    <t xml:space="preserve">Understanding the risk (likelihood / severity) associated with organisational impacts and dependencies on nature to inform management  </t>
  </si>
  <si>
    <t>Dependency risk assessment</t>
  </si>
  <si>
    <r>
      <t xml:space="preserve">Table 1.3. Mapping of readily and/or accessible data against nature-related themes </t>
    </r>
    <r>
      <rPr>
        <sz val="14"/>
        <color theme="1"/>
        <rFont val="Aptos Narrow"/>
        <family val="2"/>
      </rPr>
      <t>(Note: Data presented in table 1.3 are for demonstration purposes only and are not representative of a real world scenario)</t>
    </r>
  </si>
  <si>
    <t>Notes</t>
  </si>
  <si>
    <t>Opening Year</t>
  </si>
  <si>
    <t>Reporting year</t>
  </si>
  <si>
    <t>Trend</t>
  </si>
  <si>
    <t>Unit</t>
  </si>
  <si>
    <t>Data coverage</t>
  </si>
  <si>
    <t>Global</t>
  </si>
  <si>
    <t xml:space="preserve">National </t>
  </si>
  <si>
    <t>Local</t>
  </si>
  <si>
    <t>↔</t>
  </si>
  <si>
    <t>Company records</t>
  </si>
  <si>
    <t>Area of land by tenure type</t>
  </si>
  <si>
    <t>Leasehold land area</t>
  </si>
  <si>
    <t>Sparsely vegetated natural areas</t>
  </si>
  <si>
    <t>Global landcover dynamics</t>
  </si>
  <si>
    <t>Artificial surfaces</t>
  </si>
  <si>
    <t>↑</t>
  </si>
  <si>
    <t>Inland water bodies</t>
  </si>
  <si>
    <t>↓</t>
  </si>
  <si>
    <t>Built up and related areas-transport and storage</t>
  </si>
  <si>
    <t>Roads and utilities</t>
  </si>
  <si>
    <t>Global 30m land-cover dynamic monitoring product - GLC_FCS30D</t>
  </si>
  <si>
    <t>Built up and related areas-technical infrastructure</t>
  </si>
  <si>
    <t>Agriculture</t>
  </si>
  <si>
    <t>Grazing in relatively natural ecosystems</t>
  </si>
  <si>
    <t>Maintenance and restoration of environmental function-rehabilitation/restoration</t>
  </si>
  <si>
    <t>Maintenance and restoration of environmental function-conservation</t>
  </si>
  <si>
    <t>Land resource -other</t>
  </si>
  <si>
    <t>Area of operational land</t>
  </si>
  <si>
    <t>Area of land under conservation management plans-voluntary</t>
  </si>
  <si>
    <t>Number or area of sites adjacent to designated protected areas (e.g. national parks, RAMSAR wetland etc)</t>
  </si>
  <si>
    <t>Area of Land under Native Title</t>
  </si>
  <si>
    <t>na</t>
  </si>
  <si>
    <t>Groundwater</t>
  </si>
  <si>
    <t>Global Solar Atlas</t>
  </si>
  <si>
    <t>Surface water</t>
  </si>
  <si>
    <t xml:space="preserve">ha </t>
  </si>
  <si>
    <r>
      <t>kW m</t>
    </r>
    <r>
      <rPr>
        <vertAlign val="superscript"/>
        <sz val="11"/>
        <color theme="1"/>
        <rFont val="Arial"/>
        <family val="2"/>
      </rPr>
      <t>-2</t>
    </r>
  </si>
  <si>
    <t>Livestock</t>
  </si>
  <si>
    <t>Cattle</t>
  </si>
  <si>
    <t>Sheep</t>
  </si>
  <si>
    <t>Deserts and semi-deserts (T5)</t>
  </si>
  <si>
    <t>Semi-desert steppe (T5.1)</t>
  </si>
  <si>
    <t>National Vegetation Inventory System</t>
  </si>
  <si>
    <t>Lakes (F2)</t>
  </si>
  <si>
    <t>Artesian springs and oases (F2.8)</t>
  </si>
  <si>
    <t>Ephemeral salt lakes (F2.7)</t>
  </si>
  <si>
    <t>Subterranean freshwaters (SF1)</t>
  </si>
  <si>
    <t>Groundwater ecosystems (SF1.2)</t>
  </si>
  <si>
    <t>Palustrine wetlands (TF1)</t>
  </si>
  <si>
    <t>Episodic arid floodplains (TF1.5)</t>
  </si>
  <si>
    <t>Intensive land use (T7)</t>
  </si>
  <si>
    <t>Urban and industrial ecosystems (T7.4)</t>
  </si>
  <si>
    <t xml:space="preserve">Area of high priority ecosystems </t>
  </si>
  <si>
    <t>Communities dependent on groundwater discharge from the Great Artesian Basin (F2.8)</t>
  </si>
  <si>
    <t>Number and/or area of registered Indigenous cultural assets</t>
  </si>
  <si>
    <t>Subject to engagement with TO's</t>
  </si>
  <si>
    <r>
      <rPr>
        <sz val="11"/>
        <color rgb="FF50544D"/>
        <rFont val="Arial"/>
        <family val="2"/>
      </rPr>
      <t>m</t>
    </r>
    <r>
      <rPr>
        <vertAlign val="superscript"/>
        <sz val="11"/>
        <color rgb="FF50544D"/>
        <rFont val="Arial"/>
        <family val="2"/>
      </rPr>
      <t>3</t>
    </r>
    <r>
      <rPr>
        <sz val="11"/>
        <color rgb="FF50544D"/>
        <rFont val="Arial"/>
        <family val="2"/>
      </rPr>
      <t xml:space="preserve"> day</t>
    </r>
    <r>
      <rPr>
        <vertAlign val="superscript"/>
        <sz val="11"/>
        <color rgb="FF50544D"/>
        <rFont val="Arial"/>
        <family val="2"/>
      </rPr>
      <t>-1</t>
    </r>
  </si>
  <si>
    <t>Regional reports and data sets</t>
  </si>
  <si>
    <t>kPa</t>
  </si>
  <si>
    <t>Semi-Desert Steppe (T5.1)</t>
  </si>
  <si>
    <t>Soil and landscape grid of Australia</t>
  </si>
  <si>
    <r>
      <t>g m</t>
    </r>
    <r>
      <rPr>
        <vertAlign val="superscript"/>
        <sz val="11"/>
        <color theme="1"/>
        <rFont val="Arial"/>
        <family val="2"/>
      </rPr>
      <t>-3</t>
    </r>
  </si>
  <si>
    <t xml:space="preserve">Concentration of pollutants by type-Groundwater ecosystems (SF1.2) </t>
  </si>
  <si>
    <t>Copper</t>
  </si>
  <si>
    <r>
      <rPr>
        <sz val="11"/>
        <color theme="1"/>
        <rFont val="Arial"/>
        <family val="2"/>
      </rPr>
      <t>mg l</t>
    </r>
    <r>
      <rPr>
        <vertAlign val="superscript"/>
        <sz val="11"/>
        <color theme="1"/>
        <rFont val="Arial"/>
        <family val="2"/>
      </rPr>
      <t>-1</t>
    </r>
  </si>
  <si>
    <t>Uranium</t>
  </si>
  <si>
    <t>Manganese</t>
  </si>
  <si>
    <t>Chlorine</t>
  </si>
  <si>
    <t>Sulphate</t>
  </si>
  <si>
    <t>Calcium</t>
  </si>
  <si>
    <t>Iron</t>
  </si>
  <si>
    <t>Lead 210 radionucleotide concentration</t>
  </si>
  <si>
    <r>
      <t>Bg l</t>
    </r>
    <r>
      <rPr>
        <vertAlign val="superscript"/>
        <sz val="11"/>
        <color theme="1"/>
        <rFont val="Arial"/>
        <family val="2"/>
      </rPr>
      <t>-1</t>
    </r>
  </si>
  <si>
    <t>Polonium 210 radionucleotide concentration</t>
  </si>
  <si>
    <t>Radium 210 radionucleotide concentration</t>
  </si>
  <si>
    <t>Thorium 230 radionucleotide concentration</t>
  </si>
  <si>
    <t>Uranium 238 radionucleotide concentration</t>
  </si>
  <si>
    <t>Count</t>
  </si>
  <si>
    <r>
      <t>number ha</t>
    </r>
    <r>
      <rPr>
        <vertAlign val="superscript"/>
        <sz val="11"/>
        <color theme="1"/>
        <rFont val="Arial"/>
        <family val="2"/>
      </rPr>
      <t>-1</t>
    </r>
  </si>
  <si>
    <t>Species of conservation significance by listing status (EPBC)</t>
  </si>
  <si>
    <t>Critically endangered</t>
  </si>
  <si>
    <t>Protected matters search tool</t>
  </si>
  <si>
    <t>Endangered</t>
  </si>
  <si>
    <t xml:space="preserve">Vulnerable </t>
  </si>
  <si>
    <t>Extinct</t>
  </si>
  <si>
    <t>Extinct in the wild</t>
  </si>
  <si>
    <t>Conservation dependent</t>
  </si>
  <si>
    <t xml:space="preserve">% cover </t>
  </si>
  <si>
    <t>Goats</t>
  </si>
  <si>
    <r>
      <rPr>
        <sz val="11"/>
        <color rgb="FF50544D"/>
        <rFont val="Arial"/>
        <family val="2"/>
      </rPr>
      <t>t ha</t>
    </r>
    <r>
      <rPr>
        <vertAlign val="superscript"/>
        <sz val="11"/>
        <color rgb="FF50544D"/>
        <rFont val="Arial"/>
        <family val="2"/>
      </rPr>
      <t>-1</t>
    </r>
  </si>
  <si>
    <t>Total above ground carbon stock (T5.1)</t>
  </si>
  <si>
    <r>
      <rPr>
        <sz val="11"/>
        <color rgb="FF50544D"/>
        <rFont val="Arial"/>
        <family val="2"/>
      </rPr>
      <t>t CO</t>
    </r>
    <r>
      <rPr>
        <vertAlign val="subscript"/>
        <sz val="11"/>
        <color rgb="FF50544D"/>
        <rFont val="Arial"/>
        <family val="2"/>
      </rPr>
      <t>2</t>
    </r>
    <r>
      <rPr>
        <sz val="11"/>
        <color rgb="FF50544D"/>
        <rFont val="Arial"/>
        <family val="2"/>
      </rPr>
      <t xml:space="preserve"> eq ha</t>
    </r>
    <r>
      <rPr>
        <vertAlign val="superscript"/>
        <sz val="11"/>
        <color rgb="FF50544D"/>
        <rFont val="Arial"/>
        <family val="2"/>
      </rPr>
      <t>-1</t>
    </r>
  </si>
  <si>
    <t>Global Aboveground and Belowground Biomass Carbon Density Maps</t>
  </si>
  <si>
    <t>Total below ground carbons stock (T5.1)</t>
  </si>
  <si>
    <r>
      <t>t CO</t>
    </r>
    <r>
      <rPr>
        <vertAlign val="subscript"/>
        <sz val="11"/>
        <color theme="1"/>
        <rFont val="Arial"/>
        <family val="2"/>
      </rPr>
      <t>2</t>
    </r>
    <r>
      <rPr>
        <sz val="11"/>
        <color theme="1"/>
        <rFont val="Arial"/>
        <family val="2"/>
      </rPr>
      <t xml:space="preserve"> eq ha</t>
    </r>
    <r>
      <rPr>
        <vertAlign val="superscript"/>
        <sz val="11"/>
        <color theme="1"/>
        <rFont val="Arial"/>
        <family val="2"/>
      </rPr>
      <t>-1</t>
    </r>
  </si>
  <si>
    <t xml:space="preserve">Spiritual, symbolic and other cultural interactions with the natural environment </t>
  </si>
  <si>
    <t>Includes both elements that are indirectly appreciated without being present in environmental setting and elements whose intergenerational existence is important to people</t>
  </si>
  <si>
    <t>Education, scientific and research services</t>
  </si>
  <si>
    <t>Recreational activities</t>
  </si>
  <si>
    <t>Water use / consumptive by source</t>
  </si>
  <si>
    <t>GHG emissions</t>
  </si>
  <si>
    <r>
      <t>t CO</t>
    </r>
    <r>
      <rPr>
        <vertAlign val="subscript"/>
        <sz val="11"/>
        <color theme="1"/>
        <rFont val="Arial"/>
        <family val="2"/>
      </rPr>
      <t>2</t>
    </r>
    <r>
      <rPr>
        <sz val="11"/>
        <color theme="1"/>
        <rFont val="Arial"/>
        <family val="2"/>
      </rPr>
      <t xml:space="preserve"> eq </t>
    </r>
  </si>
  <si>
    <t>nature-related impact drivers</t>
  </si>
  <si>
    <r>
      <t>Scope 1 (CO</t>
    </r>
    <r>
      <rPr>
        <vertAlign val="subscript"/>
        <sz val="11"/>
        <color theme="1"/>
        <rFont val="Aptos Narrow"/>
        <family val="2"/>
      </rPr>
      <t>2</t>
    </r>
    <r>
      <rPr>
        <sz val="11"/>
        <color theme="1"/>
        <rFont val="Aptos Narrow"/>
        <family val="2"/>
      </rPr>
      <t>, CH</t>
    </r>
    <r>
      <rPr>
        <vertAlign val="subscript"/>
        <sz val="11"/>
        <color theme="1"/>
        <rFont val="Aptos Narrow"/>
        <family val="2"/>
      </rPr>
      <t>4</t>
    </r>
    <r>
      <rPr>
        <sz val="11"/>
        <color theme="1"/>
        <rFont val="Aptos Narrow"/>
        <family val="2"/>
      </rPr>
      <t xml:space="preserve"> etc)</t>
    </r>
  </si>
  <si>
    <t xml:space="preserve">Scope 2 </t>
  </si>
  <si>
    <r>
      <rPr>
        <sz val="11"/>
        <color theme="1"/>
        <rFont val="Symbol"/>
        <family val="1"/>
        <charset val="2"/>
      </rPr>
      <t>m</t>
    </r>
    <r>
      <rPr>
        <sz val="11"/>
        <color theme="1"/>
        <rFont val="Arial"/>
        <family val="2"/>
      </rPr>
      <t>g m</t>
    </r>
    <r>
      <rPr>
        <vertAlign val="superscript"/>
        <sz val="11"/>
        <color theme="1"/>
        <rFont val="Arial"/>
        <family val="2"/>
      </rPr>
      <t>-3</t>
    </r>
  </si>
  <si>
    <t>Total</t>
  </si>
  <si>
    <t>Plastic</t>
  </si>
  <si>
    <t>Metallic waste</t>
  </si>
  <si>
    <t>Mixed residential and commercial wastes</t>
  </si>
  <si>
    <t>Animal and vegetal wastes</t>
  </si>
  <si>
    <t>Groundwater use for stock and domestic</t>
  </si>
  <si>
    <t>Global water physical risk tool</t>
  </si>
  <si>
    <t>Presence/population abundance of invasive species (e.g. cats, foxes etc)</t>
  </si>
  <si>
    <r>
      <t>n ha</t>
    </r>
    <r>
      <rPr>
        <vertAlign val="superscript"/>
        <sz val="11"/>
        <color theme="1"/>
        <rFont val="Arial"/>
        <family val="2"/>
      </rPr>
      <t>-1</t>
    </r>
  </si>
  <si>
    <t xml:space="preserve">Biomass provision (agriculture) contribution to agricultural output </t>
  </si>
  <si>
    <r>
      <t>t ha</t>
    </r>
    <r>
      <rPr>
        <vertAlign val="superscript"/>
        <sz val="11"/>
        <color theme="1"/>
        <rFont val="Arial"/>
        <family val="2"/>
      </rPr>
      <t>-1</t>
    </r>
  </si>
  <si>
    <t>Number</t>
  </si>
  <si>
    <t>l</t>
  </si>
  <si>
    <t>-</t>
  </si>
  <si>
    <t>Table 1.4. Summary of suitability of readily available data across metrics</t>
  </si>
  <si>
    <t>Completeness</t>
  </si>
  <si>
    <t>Timeliness</t>
  </si>
  <si>
    <t>Credibility</t>
  </si>
  <si>
    <t>Confidence</t>
  </si>
  <si>
    <t>Complete</t>
  </si>
  <si>
    <t>Annual</t>
  </si>
  <si>
    <t>High</t>
  </si>
  <si>
    <t>Low</t>
  </si>
  <si>
    <t>Area of land by land use type (mining, agriculture, conservation etc)</t>
  </si>
  <si>
    <t>Data missing</t>
  </si>
  <si>
    <t>Medium</t>
  </si>
  <si>
    <t>Area of land under conservation management plans-voluntary (e.g. area of asset under Nature Positive management plans)</t>
  </si>
  <si>
    <t>Unknown</t>
  </si>
  <si>
    <t>Once off</t>
  </si>
  <si>
    <t>Daily</t>
  </si>
  <si>
    <t>Monthly</t>
  </si>
  <si>
    <t>Intellectual and representative interactions with the natural environment (e.g. education, scientific and research services)</t>
  </si>
  <si>
    <t>Spiritual, symbolic and other cultural interactions with the natural environment (e.g. includes both elements are indirectly appreciated without being present in environmental setting and elements whose intergenerational existence is important to people)</t>
  </si>
  <si>
    <r>
      <t>GHG emissions Scope 1 (CO</t>
    </r>
    <r>
      <rPr>
        <vertAlign val="subscript"/>
        <sz val="11"/>
        <color theme="1"/>
        <rFont val="Aptos Narrow"/>
        <family val="2"/>
      </rPr>
      <t>2</t>
    </r>
    <r>
      <rPr>
        <sz val="11"/>
        <color theme="1"/>
        <rFont val="Aptos Narrow"/>
        <family val="2"/>
      </rPr>
      <t>, CH</t>
    </r>
    <r>
      <rPr>
        <vertAlign val="subscript"/>
        <sz val="11"/>
        <color theme="1"/>
        <rFont val="Aptos Narrow"/>
        <family val="2"/>
      </rPr>
      <t>4</t>
    </r>
    <r>
      <rPr>
        <sz val="11"/>
        <color theme="1"/>
        <rFont val="Aptos Narrow"/>
        <family val="2"/>
      </rPr>
      <t xml:space="preserve"> etc)</t>
    </r>
  </si>
  <si>
    <t xml:space="preserve">GHG emissions Scope 2 </t>
  </si>
  <si>
    <t>Incomplete</t>
  </si>
  <si>
    <t>Missing data</t>
  </si>
  <si>
    <r>
      <rPr>
        <b/>
        <sz val="14"/>
        <color theme="0"/>
        <rFont val="Aptos Narrow"/>
        <family val="2"/>
      </rPr>
      <t>Natural Capital Workflow</t>
    </r>
    <r>
      <rPr>
        <sz val="14"/>
        <color theme="0"/>
        <rFont val="Aptos Narrow"/>
        <family val="2"/>
      </rPr>
      <t xml:space="preserve">: Phase 2: Identify data requirements to support specific internal decision making use cases </t>
    </r>
  </si>
  <si>
    <t>Table 2.1. Hive Pastoral's key problem statement</t>
  </si>
  <si>
    <t>Context</t>
  </si>
  <si>
    <t>Hive Pastoral is a remote pastoral lease in NE South Australia. The lease occupies approximately 780,000 ha of land used primarily for extensive grazing of livestock. 
Hive Pastoral is committed to environmental and cultural stewardship, is focused on organically produced beef and has an aim to manage its property in a manner that leads to positive contributions to nature each decade. Consistent with this objective a large paddock of ~200,000 ha in the north of the lease that had relatively low agricultural yields compared to the rest of the estate, was destocked in 2009 and set aside for the management of its significant cultural and biodiversity values. Since destocking, there has been a gradual increase in habitat condition across the paddock leading to a reduction in species extinction risk across the property. The gain in habitat hectares is estimated at 5,233 ha (Fig 1) and the decrease in species extinction risk over this period was estimated to be 0.24 species.
Hive Pastoral has identified a strategic land-use opportunity to develop and supply renewable energy across the ~200,000 ha site that's currently set aside for voluntary conservation, to meet growing demands of domestic and industrial developments within the bioregion and wants to explore if and how natural capital data and analysis can improve this strategic business land-use decision. 
Hive Pastoral’s aim is to diversify the organisation’s revenue base and in doing so increase the resilience of Hive Pastoral to changes in climate, predicted to lead to an increased frequency of extreme temperature events and further declines in rainfall, both of which will impact liveweight gain, recruitment and survivorship of the cattle herd.</t>
  </si>
  <si>
    <t xml:space="preserve">Figure 1. Increase in habitat hectares and decrease in species extinction risk associated with destocking of the paddock on the Hive Pastoral lease </t>
  </si>
  <si>
    <t xml:space="preserve">Pilot testing scope </t>
  </si>
  <si>
    <t xml:space="preserve">The scope of the pilot testing will focus on integrating natural capital considerations into Hive Pastoral's strategic land-use optimisation analysis for the development of an initial 500 ha solar power generation farm across the ~200,000 ha destocked paddock, generating approximately 250 MW of electricity.
The company wants to balance outcomes for people and nature including biodiversity, culture, climate (land-based carbon stocks), energy production and agricultural output. Through the piloting, it wants to test if and how natural capital data can inform the choices it makes across this ~200,000 ha area (and potentially beyond in the future) to achieve an optimised balance across these outcomes. As part of this study, it wants to understand how natural capital data / analysis can ensure that previous gains in the capacity of the farm to support biodiversity are maintained (as shown in Figure 1 above) and identify areas within the paddock where additional regenerative actions could be taken to offset the adverse impacts of the development so that overall the development results in a no net loss of biodiversity.
</t>
  </si>
  <si>
    <t>Photos: Spinifex grasslands (Stephen Mabbs) and Chenopods shrublands (Wolfgang Hasselmann) in the paddock. Photos: Unsplash.com</t>
  </si>
  <si>
    <r>
      <rPr>
        <b/>
        <sz val="14"/>
        <color rgb="FF50544D"/>
        <rFont val="Arial"/>
      </rPr>
      <t xml:space="preserve">Table 2.2 Hive Pastoral's short-listed set of metrics of relevance to the pilot testing </t>
    </r>
    <r>
      <rPr>
        <sz val="14"/>
        <color rgb="FF50544D"/>
        <rFont val="Arial"/>
      </rPr>
      <t>(shortlisted from Table 1.3 under Phase 1)</t>
    </r>
  </si>
  <si>
    <t>Relevance to case study</t>
  </si>
  <si>
    <t>Regulatory or stakeholder importance</t>
  </si>
  <si>
    <t xml:space="preserve">Natural capital accounts
</t>
  </si>
  <si>
    <t>Contextual information on enterprise</t>
  </si>
  <si>
    <t>Contextual information for regulator</t>
  </si>
  <si>
    <t>Total area of assessment</t>
  </si>
  <si>
    <t>Specific information for assessment of project</t>
  </si>
  <si>
    <t>Assessment area required by regulator</t>
  </si>
  <si>
    <t>Land resource-Land cover</t>
  </si>
  <si>
    <t>General information of project area</t>
  </si>
  <si>
    <t>NA</t>
  </si>
  <si>
    <t>Improve understanding of site capacity to support infrastructure</t>
  </si>
  <si>
    <t xml:space="preserve">Required for regulatory approval of project </t>
  </si>
  <si>
    <t>Renewable energy resource capacity by type (solar, wind, hydrogen)</t>
  </si>
  <si>
    <t>Solar</t>
  </si>
  <si>
    <r>
      <t>kW m</t>
    </r>
    <r>
      <rPr>
        <vertAlign val="superscript"/>
        <sz val="11"/>
        <color theme="1"/>
        <rFont val="Aptos Narrow"/>
        <family val="2"/>
      </rPr>
      <t>-2</t>
    </r>
  </si>
  <si>
    <t>Solar capacity material to project success</t>
  </si>
  <si>
    <t>Required for regulatory approval of project</t>
  </si>
  <si>
    <t>Required for assessing biodiversity impact</t>
  </si>
  <si>
    <r>
      <t>ML day</t>
    </r>
    <r>
      <rPr>
        <vertAlign val="superscript"/>
        <sz val="11"/>
        <color theme="1"/>
        <rFont val="Aptos Narrow"/>
        <family val="2"/>
      </rPr>
      <t>-1</t>
    </r>
  </si>
  <si>
    <t>Information required to understand ecosystem condition input into site selection and analysis of biodiversity impact</t>
  </si>
  <si>
    <t>Water Pressure</t>
  </si>
  <si>
    <t>m</t>
  </si>
  <si>
    <t xml:space="preserve">Species richness by ecosystem type </t>
  </si>
  <si>
    <t>Input into site prioritisation and selection</t>
  </si>
  <si>
    <t xml:space="preserve">Required for regulatory approval of project and to manage stakeholder concerns related to project's impact </t>
  </si>
  <si>
    <t>Habitat hectares</t>
  </si>
  <si>
    <t>Contextual information for regulatory approval</t>
  </si>
  <si>
    <t>Livestock production</t>
  </si>
  <si>
    <r>
      <t>n yr</t>
    </r>
    <r>
      <rPr>
        <vertAlign val="superscript"/>
        <sz val="11"/>
        <color theme="1"/>
        <rFont val="Aptos Narrow"/>
        <family val="2"/>
      </rPr>
      <t>-1</t>
    </r>
  </si>
  <si>
    <t>Understanding of the value of ecosystem services associated with project site enables holistic analysis of  benefits and costs</t>
  </si>
  <si>
    <t>Required for meeting voluntary commitments  to nature, climate and Indigenous stewardship</t>
  </si>
  <si>
    <t xml:space="preserve">Provision of wild/feral animals </t>
  </si>
  <si>
    <t>Wild goats</t>
  </si>
  <si>
    <t>Global climate regulation</t>
  </si>
  <si>
    <t>Carbon sequestration by ecosystem type</t>
  </si>
  <si>
    <r>
      <t>t CO</t>
    </r>
    <r>
      <rPr>
        <vertAlign val="subscript"/>
        <sz val="11"/>
        <color theme="1"/>
        <rFont val="Aptos Narrow"/>
        <family val="2"/>
      </rPr>
      <t xml:space="preserve">2 </t>
    </r>
    <r>
      <rPr>
        <sz val="11"/>
        <color theme="1"/>
        <rFont val="Aptos Narrow"/>
        <family val="2"/>
      </rPr>
      <t>eq ha</t>
    </r>
    <r>
      <rPr>
        <vertAlign val="superscript"/>
        <sz val="11"/>
        <color theme="1"/>
        <rFont val="Aptos Narrow"/>
        <family val="2"/>
      </rPr>
      <t>-1</t>
    </r>
  </si>
  <si>
    <t>Total carbon stock by ecosystem type</t>
  </si>
  <si>
    <r>
      <t>ML year</t>
    </r>
    <r>
      <rPr>
        <vertAlign val="superscript"/>
        <sz val="11"/>
        <color theme="1"/>
        <rFont val="Aptos Narrow"/>
        <family val="2"/>
      </rPr>
      <t>-1</t>
    </r>
  </si>
  <si>
    <t xml:space="preserve">Natural capital assessment
</t>
  </si>
  <si>
    <t>GHG emissions Scope 1</t>
  </si>
  <si>
    <r>
      <t>t CO</t>
    </r>
    <r>
      <rPr>
        <vertAlign val="subscript"/>
        <sz val="11"/>
        <color theme="1"/>
        <rFont val="Aptos Narrow"/>
        <family val="2"/>
      </rPr>
      <t xml:space="preserve">2 </t>
    </r>
    <r>
      <rPr>
        <sz val="11"/>
        <color theme="1"/>
        <rFont val="Aptos Narrow"/>
        <family val="2"/>
      </rPr>
      <t xml:space="preserve">eq </t>
    </r>
  </si>
  <si>
    <t>Enables deeper understanding of project impact</t>
  </si>
  <si>
    <t>Customers require data to support disclosure needs</t>
  </si>
  <si>
    <t>Area of land under regenerative management programs</t>
  </si>
  <si>
    <t>Population abundance of invasive predators (e.g. cats, foxes etc)</t>
  </si>
  <si>
    <t>Box 2.2. Hive Pastoral's approach to piloting the integration of natural capital data into its strategic land-use decision-making</t>
  </si>
  <si>
    <t xml:space="preserve">Using readily accessible data associated with the short-listed metrics, the project developers conduct a desktop spatial analysis to optimise the geographic targeting / selection of five potential 100 ha sites across the ~200,000 ha site for the future installation of solar arrays, to support the company's strategic objective of continuing agricultural production / yields but diversifying to generate renewable energy, whilst protecting sites of high ecological and cultural value and achieving no net loss of biodiversity.
</t>
  </si>
  <si>
    <t xml:space="preserve">
Output: The natural capital accounting use case pilot identifies 5 potential 100ha sites for the development of the solar array that minimise impacts on high-value sites for nature and people, providing value to the business by enabling it to target the use of the natural assets its stewards for energy production and agricultural outcomes whilst maintaining biodiversity, carbon stocks (to mitigate climate change) and cultural connections to nature. </t>
  </si>
  <si>
    <t>Box 2.3. Hive Pastoral's natural capital data research agenda</t>
  </si>
  <si>
    <t>Whilst the use of readily available data was sufficient to demonstrate the value proposition of integrating natural capital data into Hive Pastoral's strategic land-use optimisation decisions, there were opportunities to improve the data used for this analysis. 
To finalise the selection of the five initial 100 ha sites and improve future prioritisation of strategic land-use decisions based on the pilot, and to meet community and regulator expectations relevant to the region, Hive Pastoral develops a research and data development plan to improve their understanding of the ecological and cultural values of the ~200,000ha site, including:
 -Ecological surveys and ground truthing designed to validate habitat condition indices.
 -Install motion and acoustic sensors and supported by seasonal fauna surveys to ensure that the sites are not habitat for critically endangered, endangered species and invasive species.
 -Use eDNA sampling to confirm the presence/absence of threatened species and refine exclusion zones.
- Ground-truthing of above-ground carbon stock data. 
 -Work with the region's Traditional Owners to confirm that priority sites do not contain significant entities. 
 -Conduct soil stability and compaction tests to better refine criteria around site selection for the solar array.
 -Establish a paddock scale natural capital account to monitor natural capital before, during and after development to ensure regulatory compliance and objectives around no net loss of biodiversity are achieved.  
Hive Pastoral are also interested in exploring the expansion of the scope of the natural capital accounting information included within its solar array site optimisation analysis beyond the short listed metrics to include impact indicators such as, water resource use, GHG emissions, land use change and invasive species before, during and after project development. The company recognises that this would provide a richer overview of the impacts of the project and will support reporting requirements under emerging initiatives such as the Taskforce on Nature-related Financial Disclosures.</t>
  </si>
  <si>
    <t xml:space="preserve">Box 2.4. Hive Pastoral's approach to integrating natural capital data into the business </t>
  </si>
  <si>
    <t>Steps 2.1 to 2.3 have demonstrated the business value proposition of including additional natural capital data into strategic business decision making regarding land-use optimisation planning. Hive Pastoral’s owners and leadership commit to more formally integrate natural capital data into business strategic land-use decision-making processes.  This includes:
 -Embedding natural capital into its existing strategic planning by integrating relevant natural capital data into its land-use options appraisal / optimisation process. 
-Expand the use of natural capital data to inform specific project planning and capital allocation / investment decisions, including the business case to support regenerative practices and the prioritisation of sites for this.
- Establishing specific long-term targets in relation to natural capital stewardship, (e.g. targets to improve biodiversity and land-based carbon sequestration / storage to further offset GHG emissions associated with livestock production), and undertaking ongoing monitoring to manage progress towards these targets. 
 -Create long-term partnerships with local communities that aim to develop integrated environmental management plans, especially in relation to water stewardship, biodiversity management and protection and to enhance natural sites of cultural significance.
-Invest in more extensive natural capital measurement to support emerging natural capital disclosure requirements, by establishing enterprise wide natural capital accounts along with routine assessment of the organisation's impacts and dependencies.</t>
  </si>
  <si>
    <t>Glossary from Natural Capital Handbook</t>
  </si>
  <si>
    <t>Term</t>
  </si>
  <si>
    <t>Definition</t>
  </si>
  <si>
    <t>Contributions to benefits from the environment that are not underpinned by or reliant on ecological characteristics and processes (SEEA-EA 2021, para. 6.35).</t>
  </si>
  <si>
    <t xml:space="preserve">Asset </t>
  </si>
  <si>
    <t>A store of value representing a benefit or series of benefits accruing to an economic owner by holding or using the entity over a period of time. It is a means of carrying forward value from one accounting period to another (SEEA-CF 2014, para. 5.32)</t>
  </si>
  <si>
    <t xml:space="preserve">Benefits </t>
  </si>
  <si>
    <t xml:space="preserve">Catastrophic losses </t>
  </si>
  <si>
    <t xml:space="preserve">Decreases due to large scale, discrete and recognisable events that cause a significant decline in the condition of an ecosystem asset, i.e., significant losses in structure, function or composition, and hence affect the future flows of ecosystem services in physical terms (SEEA-EA 2021, para. 10.37). </t>
  </si>
  <si>
    <t xml:space="preserve">Cultural services </t>
  </si>
  <si>
    <t>The experiential and intangible services related to the perceived or actual qualities of ecosystems whose existence and functioning contributes to a range of cultural benefits (SEEA-EA 2021, para. 6.51).</t>
  </si>
  <si>
    <t>Dependency metric</t>
  </si>
  <si>
    <t>Something that provides a simple and reliable means to measure dependencies.</t>
  </si>
  <si>
    <t xml:space="preserve">Drivers </t>
  </si>
  <si>
    <t>Natural or anthropogenic factors that cause changes in natural capital and its ability to supply ecosystem services.</t>
  </si>
  <si>
    <t xml:space="preserve">Ecosystem assets </t>
  </si>
  <si>
    <t xml:space="preserve">Contiguous spaces of a specific ecosystem type characterised by a distinct set of biotic and abiotic components and their interactions (SEEA-EA 2021, para. 2.11). </t>
  </si>
  <si>
    <t xml:space="preserve">Ecosystem condition </t>
  </si>
  <si>
    <t>The quality of an ecosystem measured in terms of its abiotic and biotic characteristics. Condition is assessed with respect to an ecosystem’s composition, structure and function which, in turn, underpin the ecological integrity of the ecosystem, and support its capacity to supply ecosystem services on an ongoing basis. Measures of ecosystem condition may reflect multiple values and may be undertaken across a range of temporal and spatial scales (SEEA-EA 2021, para. 5.2).</t>
  </si>
  <si>
    <t xml:space="preserve">Ecosystem condition variables </t>
  </si>
  <si>
    <t>Quantitative metrics describing individual characteristics of an ecosystem asset. A single characteristic can have several associated variables, which may be complementary or overlapping (SEEA-EA 2021, para. 5.41).</t>
  </si>
  <si>
    <t>Ecosystem condition indicators</t>
  </si>
  <si>
    <t>Rescaled versions of ecosystem condition variables. They are derived when condition variables are set against reference levels determined with respect to ecological integrity (SEEA-EA 2021, para. 5.60).</t>
  </si>
  <si>
    <t xml:space="preserve">Ecosystem condition indices and sub-indices </t>
  </si>
  <si>
    <t>Composite indicators that are aggregated from the combination of individual ecosystem condition indicators recorded in the ecosystem condition indicator account (SEEA-EA 2021, para. 5.81).</t>
  </si>
  <si>
    <t xml:space="preserve">Ecosystem conversions </t>
  </si>
  <si>
    <t xml:space="preserve">Situations in which, for a given location, there is a change in ecosystem type involving a distinct and persistent change in the ecological structure, composition and function which, in turn, is reflected in the supply of a different set of ecosystem services and different expected future returns (SEEA-EA 2021, para. 10.30). </t>
  </si>
  <si>
    <t>Arise in contexts in which the outcomes of interactions between economic units and ecosystem assets are negative from the perspective of the economic units (SEEA-EA 2021, para. 6.75).</t>
  </si>
  <si>
    <t xml:space="preserve">Ecosystem enhancement (degradation) </t>
  </si>
  <si>
    <t xml:space="preserve">The increase (decrease) in the value of an ecosystem asset over an accounting period that is associated with an improvement (a decline) in the condition of the ecosystem asset during that accounting period (SEEA-EA 2021, paras.10.15 and 10.21). </t>
  </si>
  <si>
    <t xml:space="preserve">Ecosystem extent </t>
  </si>
  <si>
    <t>The size of an ecosystem asset in terms of spatial area (SEEA-EA 2021, para. 2.13)</t>
  </si>
  <si>
    <t xml:space="preserve">Ecosystem services </t>
  </si>
  <si>
    <t>The contributions of ecosystems to the benefits that are used in economic and other human activity (SEEA-EA 2021, para. 2.14).</t>
  </si>
  <si>
    <t xml:space="preserve">Environmental assets </t>
  </si>
  <si>
    <t xml:space="preserve">Individual non-ecosystem assets such as mineral deposits, land, water, timber and energy resources. </t>
  </si>
  <si>
    <t>Exchange values</t>
  </si>
  <si>
    <t xml:space="preserve">The values at which goods, services, labour or assets are in fact exchanged or else could be exchanged for cash (SEEA-EA 2021, para. 8.13). </t>
  </si>
  <si>
    <t>Final ecosystem services</t>
  </si>
  <si>
    <t>Those ecosystem services in which the user of the service is an economic unit – i.e., business, government, or household (SEEA-EA 2021, para. 6.24).</t>
  </si>
  <si>
    <t>Impact metric</t>
  </si>
  <si>
    <t xml:space="preserve">Something that provides a simple and reliable means to measure impacts. </t>
  </si>
  <si>
    <t>Impact/Dependency materiality</t>
  </si>
  <si>
    <t>An impact or dependency on natural capital is material if consideration of its value has the potential to significantly alter the decisions being taken by a user of the information (Natural Capital Coalition 2016, p. 43).</t>
  </si>
  <si>
    <t xml:space="preserve">Intermediate ecosystem services </t>
  </si>
  <si>
    <t>Ecosystem services in which the user of the ecosystem services is an ecosystem asset and where there is a connection to the supply of final ecosystem services (SEEA-EA 2021, para. 6.26).</t>
  </si>
  <si>
    <t xml:space="preserve">Market value </t>
  </si>
  <si>
    <t>Is the amount for which something can be bought or sold in a given market (NCP 2016, p. 124).</t>
  </si>
  <si>
    <t xml:space="preserve">Natural capital </t>
  </si>
  <si>
    <t>The stock of renewable and non-renewable natural resources (e.g., plants, animals, air, water, soils, minerals) that combine to yield a flow of benefits to people (Natural Capital Coalition, 2016 p. 2)</t>
  </si>
  <si>
    <t>Natural capital accounting</t>
  </si>
  <si>
    <t xml:space="preserve">Natural capital dependency </t>
  </si>
  <si>
    <t xml:space="preserve">Business reliance on or use of natural capital (Natural Capital Coalition 2016 pp.16-17). </t>
  </si>
  <si>
    <t xml:space="preserve">Natural capital impact </t>
  </si>
  <si>
    <t xml:space="preserve">A negative or positive effect of business activity on natural capital (Natural Capital Coalition 2016 pp.16-17). </t>
  </si>
  <si>
    <t xml:space="preserve">Natural capital impact and dependency assessment </t>
  </si>
  <si>
    <t>The process of identifying, measuring and valuing relevant (“material”) natural capital impacts and/ or dependencies, using appropriate methods (Lammerant, 2019, p. 7).</t>
  </si>
  <si>
    <t xml:space="preserve">Natural capital reporting or disclosure </t>
  </si>
  <si>
    <t>The communication of natural-capital-related information to external stakeholders, such as shareholders, regulators, and civil society.</t>
  </si>
  <si>
    <t xml:space="preserve">Natural capital risk assessment </t>
  </si>
  <si>
    <t>The process of identifying, measuring and evaluating relevant (“material”) risks arising from an entity’s impacts and/or dependencies on natural capital (Ascui and Cojoianu, 2019).</t>
  </si>
  <si>
    <t xml:space="preserve">Non-market value </t>
  </si>
  <si>
    <t>The value of goods and services that are not traded for money but are valued based on what people would be willing to pay for them, if markets existed.</t>
  </si>
  <si>
    <t xml:space="preserve">Obligation costs </t>
  </si>
  <si>
    <t xml:space="preserve">The cost of restoring, maintaining or enhancing the quantity and quality of natural capital assets as per the organization’s responsibility (legal or voluntary). (BS-8632:2021). </t>
  </si>
  <si>
    <t xml:space="preserve">Production costs </t>
  </si>
  <si>
    <t>The costs that are necessary to incur to realize the flow of benefits at a point in time. (BS 8632:2021, section 6.7.1.5). Here, we extend this definition of production costs to also include the subset of ‘maintenance costs’ of natural capital where the reporting entity has no legal or voluntary obligation to incur those costs.</t>
  </si>
  <si>
    <t>Provisioning services</t>
  </si>
  <si>
    <t>Ecosystem services representing the contributions to benefits that are extracted or harvested from ecosystems (SEEA-EA 2021, para. 6.51).</t>
  </si>
  <si>
    <t xml:space="preserve">Reappraisals </t>
  </si>
  <si>
    <t xml:space="preserve">When updated information emerges that permits a reassessment of the expected condition of the ecosystem assets or the future demand for ecosystem services, such that the expected pattern of future returns at the end of the accounting period is different from the pattern that had been expected at the start of the accounting period (SEEA-EA 2021, para. 10.38). </t>
  </si>
  <si>
    <t xml:space="preserve">Regulating services </t>
  </si>
  <si>
    <t>Ecosystem services resulting from the ability of ecosystems to regulate biological processes and to influence climate, hydrological and biochemical cycles, and thereby maintain environmental conditions beneficial to individuals and society (SEEA-EA 2021, para. 6.51).</t>
  </si>
  <si>
    <t>Revaluations</t>
  </si>
  <si>
    <t>Changes in the value of ecosystem assets over an accounting period that are due solely to movements in the unit prices of ecosystem services which underpin the derivation of the net present value of ecosystem assets (SEEA-EA 2021, para. 10.41).</t>
  </si>
  <si>
    <t>Thresholds</t>
  </si>
  <si>
    <t>A point or level at which new properties emerge in an ecological, economic or other system, whereby a small change in a pressure or driver can lead to a relatively large change in the state of natural capital, with consequences for the benefits it provides (Natural Capital Committee, 2019).</t>
  </si>
  <si>
    <t>Value to society / External value / Public Value</t>
  </si>
  <si>
    <t>The costs and benefits to wider society (NCP 2016, p. 124).</t>
  </si>
  <si>
    <t xml:space="preserve">Value to the reporting entity / Internal Value / Private value </t>
  </si>
  <si>
    <t>the costs and benefits to the reporting entity (NCP 2016, p. 124).</t>
  </si>
  <si>
    <t xml:space="preserve">Welfare values </t>
  </si>
  <si>
    <t>The contribution of an asset or service to human welfare, regardless of their contribution to the economy (Binner et al., 2017).</t>
  </si>
  <si>
    <t>Useful References</t>
  </si>
  <si>
    <t>Source</t>
  </si>
  <si>
    <t>Link</t>
  </si>
  <si>
    <t>Align (2022) Recommendations for a standard on corporate biodiversity measurement and valuation</t>
  </si>
  <si>
    <t>330300786-Align-Report_v4-301122.pdf (capitalscoalition.org)</t>
  </si>
  <si>
    <t>The Biological Diversity Protocol (BD Protocol) (2020). National Biodiversity and Business Network - South Africa, 123p.</t>
  </si>
  <si>
    <t>https://nbbnbdp.org/wp-content/uploads/2022/05/bdp_final_080321.pdf</t>
  </si>
  <si>
    <t xml:space="preserve">British Standard Institute (2021) Natural Capital Accounting for Organizations Specification. BS 8632:2021 </t>
  </si>
  <si>
    <t>BS 8632:2021 | 30 Jun 2021 | BSI Knowledge (bsigroup.com)</t>
  </si>
  <si>
    <t>CERES (2024) Exploring nature impacts and dependencies</t>
  </si>
  <si>
    <t>Exploring Nature Impacts and Dependencies: A Field Guide to Eight Key Sectors | Ceres: Sustainability is the bottom line</t>
  </si>
  <si>
    <t>CRC for TiME, 2024. Natural Capital Accounting in the Australian Mining Sector: Case Studies and Implementation, CRC for TiME. Australia.</t>
  </si>
  <si>
    <t>https://oceaniacommons.net/artifacts/14265258/natural-capital-accounting-in-the-australian-mining-sector/15163084/</t>
  </si>
  <si>
    <t>CSIRO (2023) The Natural Capital Handbook – a practical guide to corporate natural capital accounting, impact, dependency and risk/opportunity assessment; and reporting</t>
  </si>
  <si>
    <t>The Natural Capital Handbook – a practical guide to corporate natural capital accounting, impact, dependency and risk/opportunity assessment; and reporting - CSIRO</t>
  </si>
  <si>
    <t>EEA (2018) Common International Classification of Ecosystem Services</t>
  </si>
  <si>
    <t>cices.eu</t>
  </si>
  <si>
    <t>European Sustainability Reporting Standards (ESRS) (2022) E3 Water and Marine Resources</t>
  </si>
  <si>
    <t>Download (efrag.org)</t>
  </si>
  <si>
    <t>European Sustainability Reporting Standards (ESRS) (2022) E4 Biodiversity and Ecosystems</t>
  </si>
  <si>
    <t>GRI Standards (2024) GRI 101: Biodiversity Standard 2024</t>
  </si>
  <si>
    <t>GRI - Topic Standard Project for Biodiversity (globalreporting.org)</t>
  </si>
  <si>
    <t>GRI Standards (2024) GRI 14: Mining Sector Standard</t>
  </si>
  <si>
    <t>GRI - Sector Standard for Mining (globalreporting.org)</t>
  </si>
  <si>
    <t>Hamilton, H, Reynolds, N., McMahon, C. 2019 Business in the community. Ireland's biodiversity handbook for business. BITCI Dublin, Ireland</t>
  </si>
  <si>
    <t>Circabc</t>
  </si>
  <si>
    <t>Nature Action 100 unveils benchmark indicators for assessing corporate ambition and action on nature – Nature Action 100</t>
  </si>
  <si>
    <t xml:space="preserve">Natural Capital Coalition (2016) “Natural Capital Protocol”
</t>
  </si>
  <si>
    <t>https://capitalscoalition.org/capitals-approach/natural-capital-protocol/?fwp_filter_tabs=guide_supplement</t>
  </si>
  <si>
    <t>Natural Capital Committee (2019) Natural Capital Terminology</t>
  </si>
  <si>
    <t>Normyle, A., Doran, B., Mathews, D., Melbourne, J., Vardon, M. (2024) Adapting ecosystem accounting to meet the needs of Indigenous living cultural landscapes: A case study from Yawuru Country, northern Australia</t>
  </si>
  <si>
    <t>Adapting ecosystem accounting to meet the needs of Indigenous living cultural landscapes: A case study from Yawuru Country, northern Australia - ScienceDirect</t>
  </si>
  <si>
    <t xml:space="preserve">Project Transparent (2023) Standardized natural capital management accounting. A methodology promoting the integration of nature in business decision making </t>
  </si>
  <si>
    <t>https://capitalscoalition.org/wp-content/uploads/2023/06/Transparent-NCMA-Methodology-Final.pdf</t>
  </si>
  <si>
    <t>Sustainability Accounting Standards Board (SASB) (2023) Metals &amp; Mining Sustainability Accounting Standard</t>
  </si>
  <si>
    <t>https://sasb.ifrs.org/standards/download/</t>
  </si>
  <si>
    <t>Science Based Targets Network (2023). Technical Guidance: Step 1: Assess.</t>
  </si>
  <si>
    <t>Technical-Guidance-2023-Step1-Assess-v1.pdf (sciencebasedtargetsnetwork.org)</t>
  </si>
  <si>
    <t xml:space="preserve">TNFD (2023) Recommendations of the Taskforce on Nature-related Financial Disclosures </t>
  </si>
  <si>
    <t>Recommendations_of_the_Taskforce_on_Nature-related_Financial_Disclosures_September_2023.pdf (tnfd.global)</t>
  </si>
  <si>
    <t>TNFD (2023) Guidance on engagement with Indigenous Peoples, Local Communities and affected stakeholders</t>
  </si>
  <si>
    <t>Guidance on engagement with Indigenous Peoples, Local Communities and affected stakeholders – TNFD</t>
  </si>
  <si>
    <t>TNFD (2023) Guidance on the identification and assessment of nature-related issues: the LEAP approach</t>
  </si>
  <si>
    <t>Guidance on the identification and assessment of nature-related issues: the LEAP approach – TNFD</t>
  </si>
  <si>
    <t xml:space="preserve">TNFD (2023) Draft sector guidance: Metals and mining </t>
  </si>
  <si>
    <t>Draft_Sector-Guidance_Metals-and-Mining_Dec_2023.pdf (tnfd.global)</t>
  </si>
  <si>
    <t>TNFD (2023) Guidance on scenario analysis</t>
  </si>
  <si>
    <t>Guidance_on_scenario_analysis_V1.pdf</t>
  </si>
  <si>
    <t xml:space="preserve">UN (2012) System of Environmental-Economic Accounting 2012 - Central Framework </t>
  </si>
  <si>
    <t>seea.un.org/sites/seea.un.org/files/seea_cf_final_en.pdf</t>
  </si>
  <si>
    <t>UN (2012) System of Environmental-Economic Accounting 2012 - Ecosystem Accounting</t>
  </si>
  <si>
    <t>seea.un.org/sites/seea.un.org/files/documents/EA/seea_ea_white_cover_final.pdf</t>
  </si>
  <si>
    <t>UNEP (2024) Exploring Natural Capital Opportunities, Risks and Exposure</t>
  </si>
  <si>
    <t>ENCORE (encorenature.org)</t>
  </si>
  <si>
    <t>Value Balancing Alliance (2023) General Methodology 1. Conceptual Framework for Impact Accounting (Exposure Draft)</t>
  </si>
  <si>
    <t>IFVI_VBA_Public Exposure DRAFT General Methodology 1_A4.pdf (value-balancing.com)</t>
  </si>
  <si>
    <r>
      <rPr>
        <sz val="28"/>
        <color theme="4" tint="-0.499984740745262"/>
        <rFont val="Aptos Narrow"/>
        <family val="2"/>
      </rPr>
      <t>Natural Capital Workflow</t>
    </r>
    <r>
      <rPr>
        <sz val="28"/>
        <color theme="0" tint="-0.14999847407452621"/>
        <rFont val="Aptos Narrow"/>
        <family val="2"/>
      </rPr>
      <t xml:space="preserve">
</t>
    </r>
  </si>
  <si>
    <t>The goods and services that are ultimately used and enjoyed by people and society (SEEA-EA 2021, para. 2.15).</t>
  </si>
  <si>
    <r>
      <rPr>
        <b/>
        <sz val="11"/>
        <color rgb="FF50544D"/>
        <rFont val="Aptos Narrow"/>
      </rPr>
      <t>Task 1. Ecosystem service and abiotic flow generation</t>
    </r>
    <r>
      <rPr>
        <sz val="11"/>
        <color rgb="FF50544D"/>
        <rFont val="Aptos Narrow"/>
      </rPr>
      <t xml:space="preserve">: to understand ecosystem service provision under different strategic land-use scenarios, the analysts considered the following spatial natural capital data:
- Renewable energy capacity: spatial data showed the paddock had the same level of capacity to generate solar energy across the site, suggesting energy production would be the same irrespective of where it is positioned across the site. Accessibility of the site and ease of connection to the power grid are also similar across the site, suggesting the costs associated with energy production is not critical to the selection of the solar array site location across the ~200,000 paddock. 
- Global climate regulation (carbon stocks): spatial data on existing above-ground carbon stocks suggest that there is a high degree of geographic variability, with certain areas having higher stocks of carbon stored in vegetation than other areas. Avoiding the clearing of vegetation with higher carbon stores is a relevant consideration when planning the location of solar arrays, to help mitigate climate change. 
- Agricultural production: the ~200,000 ha paddock has already been destocked of livestock (in 2009) for agricultural production as it was relatively low yielding compared to the remainder of the estate and so prioritised for biodiversity and cultural values to support the company's social licence to operate. 
</t>
    </r>
    <r>
      <rPr>
        <b/>
        <sz val="11"/>
        <color rgb="FF50544D"/>
        <rFont val="Aptos Narrow"/>
      </rPr>
      <t>Task 2. "No-go" zones based on biodiversity, carbon and cultural value:</t>
    </r>
    <r>
      <rPr>
        <sz val="11"/>
        <color rgb="FF50544D"/>
        <rFont val="Aptos Narrow"/>
      </rPr>
      <t xml:space="preserve"> to assess the suitability of paddocks for the solar array development, the analysts compile the following spatial natural capital data to create “no go” exclusion zones for the solar array, as follows:
- Extent of high priority ecosystems to avoid areas of high biodiversity value , including threatened species habitat.
- Extent of carbon stocks in above-ground biomass to avoid areas with high carbon stored.- Extent of cultural heritage sites to avoid areas of significant cultural value.  
- Current and historical ecosystem extent and condition by ecosystem type to:  
    (a) Avoid areas where there have been significant historical gains in habitat hectares, and (b) Avoid areas of high biodiversity condition (top 20% of habitat hectares) to minimise further loss of biodiversity.
Ta</t>
    </r>
    <r>
      <rPr>
        <b/>
        <sz val="11"/>
        <color rgb="FF50544D"/>
        <rFont val="Aptos Narrow"/>
      </rPr>
      <t>sk 3. Prioritise locations for solar array: t</t>
    </r>
    <r>
      <rPr>
        <sz val="11"/>
        <color rgb="FF50544D"/>
        <rFont val="Aptos Narrow"/>
      </rPr>
      <t>o identify five potential sites each with 100ha development of the solar array the analysts used the compiled data on ecosystem extent, condition, ecosystem services (including carbon stocks) and cultural value to:
 -Identify areas outside of the "no go" exclusion zones where there have been minimal changes in habitat condition since destocking (&lt;20% improvement).
 -Identify areas of degraded or low condition land that are at least 1 km from areas of high ecological or cultural values. 
T</t>
    </r>
    <r>
      <rPr>
        <b/>
        <sz val="11"/>
        <color rgb="FF50544D"/>
        <rFont val="Aptos Narrow"/>
      </rPr>
      <t xml:space="preserve">ask 4. Achieving no-net loss of biodiversity: </t>
    </r>
    <r>
      <rPr>
        <sz val="11"/>
        <color rgb="FF50544D"/>
        <rFont val="Aptos Narrow"/>
      </rPr>
      <t xml:space="preserve">to identify and prioritise areas for the implementation of regenerative actions that would achieve no net loss of biodiversity the analysts used the compiled data on ecosystem extent, condition, ecosystem services (including carbon stocks) and cultural value to:
 -Identify land adjacent to areas of high ecological or cultural value that are in a degraded state (current habitat condition &lt;0.3) to identify the areas with greatest potential to offset potential impacts associated with the development of the solar array and so could be used to target restoration for offsetting. 
</t>
    </r>
  </si>
  <si>
    <t>How should the natural capital metrics framework be used?</t>
  </si>
  <si>
    <t xml:space="preserve">The intention is that the broader structure of the metrics framework (i.e. stocks-flows-obligations-impacts-dependencies-risks-opportunities and associated classifications) supports greater consistency and comparability for those developing information on nature-related issues.  Key guidance and alignment to global frameworks then facilitates metric selection within that structure based on the geographic context of interest, such that the framework is designed to support businesses to take a common but differentiated approach to selecting metrics.  
Specifying a rigid set of metrics to develop information on nature-related issues would not adequately capture the complexity and heterogeneity of the natural environment which requires location specific factors to be considered when gathering information for decision-making and reporting.
The metrics framework suggests that certain classifications / metrics are used by those wanting to develop information on nature-related issues in line with global frameworks (i.e. stocks, flows, impacts, dependencies, risks, opportunities). This is possible where there is broad agreement across the global frameworks reviewed (e.g. the use of the IUCN Global Ecosystem Typology to classify ecosystem types) and is done to promote consistency and comparability in the nature-related information that is developed.
However, in many (most) cases, the metrics framework should be considered to be a flexible guide to inform the selection of metrics on nature-related issues within a broad structure, rather than a prescriptive set of metrics on which to gather data across geographic locations. This means that decisions still need to be made by users of the metrics framework regarding many of the metrics chosen, within the parameters of the broad  structure (stocks-flows-obligations-impacts-dependencies-risks-opportunities and associated classifications), given the local geographic context (e.g. natural asset condition metrics must vary as necessary to reflect the relevant ecosystems in each location) and what is proportionate to focus on given materiality and resource availability.  
Therefore, the metrics framework should not be relied on in isolation to inform metric selection, and it is necessary to: 
•	 List out the context specific narratives describing the main nature-related issues in a geographic location across the broad structure of the framework and use these to justify the metrics selected based on their relevance to supporting decision-making and reporting in a particular context.
•	 Refer to the relevant sections of the global frameworks (as noted within the framework) and local expertise (e.g. ecologists, environmental economists, data specialists as necessary) for further guidance on metrics selection as needed (i.e. to justify metric selection where some ambiguity still exists despite the application of the framework, which could be because it’s not possible to provide definitive guidance on all metrics). 
•	 Look to other resources such as the Natural Capital Measurement Catalogue for further guidance on metric selection
</t>
  </si>
  <si>
    <t xml:space="preserve">Total extent of the pastoral lease area is approximately 780,000 ha.  
- Tenure is all pastoral lease. 
- Area-of-influence / impact / dependency is considered by the organisation using a 50km buffer around the site (noting that more specific consideration of this area may be needed, by specific organisational impact / dependency on nature). 
Biodiversity
- The site encompasses three IBRA bioregions; Channel country, Simpson Strzelecki dune fields and Stoney plains 
- The dominant ecosystems of the area include extensive dune fields and sandplains in the north and gently undulating gibber plains with mesas in the south and north east. Major vegetation groups include low grasslands (dominated by Triodia spp), chenopod shrublands and acacia woodland and shrublands.  Drainage lines and channels may contain Eucalypt woodlands.
- Groundwater mound springs, part of the GAB represent significant water sources.  The community of native species dependent on natural discharge of groundwater from the Great Artesian basin is listed as an endangered ecological community under the EPBC Act.
Land use
- The dominant land use of the site is agricultural, predominantly pastoral activities.  The lease maintains relations with the region's Traditional Owners who have Native title rights over the land. Beef production is the dominant natural resource produced.
- Conservation: the use case area supports the largest concentration of mound springs in the GAB, these have unique cultural and ecological values.
- Mines within the area of influence produce copper and gold and are significant users of water.  
- Similarly large pastoral areas on the GAB to the north east of the pastoral lease occur within water stressed areas.
- Utility corridors provide water and power to agricultural operational areas.
</t>
  </si>
  <si>
    <t xml:space="preserve">The natural capital metrics framework has been developed using the broad structure of the CSIRO Natural Capital Handbook (i.e. stocks-flows-obligations-impacts-dependencies-risks-opportunities) to give holistic coverage of nature-related issues, with more specific guidance on the classifications and metrics to use when gathering information on each issue provided by synthesising the requirements of evolving global nature-related reporting, disclosure, and risk management frameworks (note that where the global frameworks expand beyond the CSIRO structure, these requirements will not be met).
The NCM framework incorporates the recommendations of the joint research by the Nyamba Buru Yawuru and the Australian National University (see Normyle et al, 2024) to extend natural capital asset stock accounts to reflect cultural knowledge on extent and condition, as well as recognising Indigenous communities' services to ecosystems within flow accounts.
Because the metrics and guidance are flexible within the broad structure of the CSIRO Handbook, it can be responsive to any evolution in the metrics requirements of existing frameworks and / or integrate the requirements of new frameworks (as necessary) within that broad structure (i.e. by referencing the relevant sections of new guidance documentation and including classifications / metrics in the key guidance as relevant). 
The natural capital metrics framework has been developed with a focus on gathering spatially explicit, time-series, science-based data for the land owned, leased, or managed (i.e. an entity's estate and its area-of-influence). Although this has been developed in mining-sector-specific context, it does not preclude its application more broadly to other sectors. Currently, it has not been developed for application within a value-chain context (although it could be tailored for this purpose / scope in the future).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</si>
</sst>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86"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Arial"/>
      <family val="2"/>
    </font>
    <font>
      <sz val="10"/>
      <color theme="1"/>
      <name val="Arial"/>
      <family val="2"/>
    </font>
    <font>
      <b/>
      <sz val="10"/>
      <name val="Arial"/>
      <family val="2"/>
    </font>
    <font>
      <sz val="10"/>
      <color rgb="FFFF0000"/>
      <name val="Arial"/>
      <family val="2"/>
    </font>
    <font>
      <sz val="11"/>
      <color rgb="FFFF0000"/>
      <name val="Arial"/>
      <family val="2"/>
    </font>
    <font>
      <sz val="11"/>
      <name val="Arial"/>
      <family val="2"/>
    </font>
    <font>
      <sz val="11"/>
      <color theme="1"/>
      <name val="Arial"/>
      <family val="2"/>
    </font>
    <font>
      <b/>
      <sz val="10"/>
      <color theme="0"/>
      <name val="Arial"/>
      <family val="2"/>
    </font>
    <font>
      <b/>
      <sz val="11"/>
      <color theme="1"/>
      <name val="Arial"/>
      <family val="2"/>
    </font>
    <font>
      <sz val="10"/>
      <color theme="1"/>
      <name val="Aptos Narrow"/>
      <family val="2"/>
    </font>
    <font>
      <sz val="28"/>
      <color theme="0" tint="-0.14999847407452621"/>
      <name val="Aptos Narrow"/>
      <family val="2"/>
    </font>
    <font>
      <sz val="11"/>
      <color theme="0" tint="-4.9989318521683403E-2"/>
      <name val="Arial"/>
      <family val="2"/>
    </font>
    <font>
      <u/>
      <sz val="11"/>
      <color theme="10"/>
      <name val="Calibri"/>
      <family val="2"/>
      <scheme val="minor"/>
    </font>
    <font>
      <vertAlign val="superscript"/>
      <sz val="11"/>
      <color theme="1"/>
      <name val="Arial"/>
      <family val="2"/>
    </font>
    <font>
      <b/>
      <sz val="72"/>
      <color theme="1"/>
      <name val="Arial"/>
      <family val="2"/>
    </font>
    <font>
      <sz val="20"/>
      <color theme="1"/>
      <name val="Arial"/>
      <family val="2"/>
    </font>
    <font>
      <b/>
      <sz val="11"/>
      <color theme="0" tint="-0.14999847407452621"/>
      <name val="Arial"/>
      <family val="2"/>
    </font>
    <font>
      <sz val="28"/>
      <color theme="1"/>
      <name val="Arial"/>
      <family val="2"/>
    </font>
    <font>
      <vertAlign val="subscript"/>
      <sz val="11"/>
      <color theme="1"/>
      <name val="Arial"/>
      <family val="2"/>
    </font>
    <font>
      <sz val="11"/>
      <color theme="1"/>
      <name val="Symbol"/>
      <family val="1"/>
      <charset val="2"/>
    </font>
    <font>
      <sz val="8"/>
      <color theme="1"/>
      <name val="Arial"/>
      <family val="2"/>
    </font>
    <font>
      <sz val="11"/>
      <name val="Aptos Narrow"/>
      <family val="2"/>
    </font>
    <font>
      <sz val="12"/>
      <color theme="1"/>
      <name val="Aptos Narrow"/>
      <family val="2"/>
    </font>
    <font>
      <b/>
      <sz val="12"/>
      <color theme="1"/>
      <name val="Arial"/>
      <family val="2"/>
    </font>
    <font>
      <sz val="11"/>
      <color theme="1"/>
      <name val="Calibri"/>
      <family val="2"/>
    </font>
    <font>
      <sz val="11"/>
      <color rgb="FFFFFF00"/>
      <name val="Arial"/>
      <family val="2"/>
    </font>
    <font>
      <sz val="28"/>
      <color theme="4" tint="-0.499984740745262"/>
      <name val="Aptos Narrow"/>
      <family val="2"/>
    </font>
    <font>
      <sz val="11"/>
      <color theme="4" tint="-0.499984740745262"/>
      <name val="Arial"/>
      <family val="2"/>
    </font>
    <font>
      <b/>
      <sz val="14"/>
      <color theme="0"/>
      <name val="Aptos Narrow"/>
      <family val="2"/>
    </font>
    <font>
      <sz val="14"/>
      <color theme="0"/>
      <name val="Aptos Narrow"/>
      <family val="2"/>
    </font>
    <font>
      <sz val="28"/>
      <color theme="1"/>
      <name val="Aptos Narrow"/>
      <family val="2"/>
    </font>
    <font>
      <b/>
      <sz val="14"/>
      <color theme="1"/>
      <name val="Aptos Narrow"/>
      <family val="2"/>
    </font>
    <font>
      <b/>
      <sz val="14"/>
      <color theme="4" tint="-0.499984740745262"/>
      <name val="Aptos Narrow"/>
      <family val="2"/>
    </font>
    <font>
      <sz val="14"/>
      <color theme="4" tint="-0.499984740745262"/>
      <name val="Aptos Narrow"/>
      <family val="2"/>
    </font>
    <font>
      <sz val="14"/>
      <color theme="1"/>
      <name val="Aptos Narrow"/>
      <family val="2"/>
    </font>
    <font>
      <sz val="11"/>
      <color theme="1"/>
      <name val="Aptos Narrow"/>
      <family val="2"/>
    </font>
    <font>
      <sz val="11"/>
      <color rgb="FFFF0000"/>
      <name val="Aptos Narrow"/>
      <family val="2"/>
    </font>
    <font>
      <vertAlign val="superscript"/>
      <sz val="11"/>
      <color theme="1"/>
      <name val="Aptos Narrow"/>
      <family val="2"/>
    </font>
    <font>
      <vertAlign val="subscript"/>
      <sz val="11"/>
      <color theme="1"/>
      <name val="Aptos Narrow"/>
      <family val="2"/>
    </font>
    <font>
      <i/>
      <sz val="11"/>
      <color theme="1"/>
      <name val="Aptos Narrow"/>
      <family val="2"/>
    </font>
    <font>
      <b/>
      <sz val="11"/>
      <name val="Aptos Narrow"/>
      <family val="2"/>
    </font>
    <font>
      <b/>
      <sz val="11"/>
      <color theme="4" tint="-0.499984740745262"/>
      <name val="Aptos Narrow"/>
      <family val="2"/>
    </font>
    <font>
      <i/>
      <sz val="11"/>
      <color theme="4" tint="-0.499984740745262"/>
      <name val="Aptos Narrow"/>
      <family val="2"/>
    </font>
    <font>
      <sz val="12"/>
      <color theme="1"/>
      <name val="Arial"/>
      <family val="2"/>
    </font>
    <font>
      <b/>
      <sz val="11"/>
      <color theme="2" tint="-0.499984740745262"/>
      <name val="Aptos Narrow"/>
      <family val="2"/>
    </font>
    <font>
      <sz val="14"/>
      <color theme="0" tint="-4.9989318521683403E-2"/>
      <name val="Arial"/>
      <family val="2"/>
    </font>
    <font>
      <b/>
      <sz val="14"/>
      <color theme="0" tint="-4.9989318521683403E-2"/>
      <name val="Arial"/>
      <family val="2"/>
    </font>
    <font>
      <b/>
      <sz val="10"/>
      <color theme="4" tint="-0.499984740745262"/>
      <name val="Aptos Narrow"/>
      <family val="2"/>
    </font>
    <font>
      <sz val="10"/>
      <color theme="4" tint="-0.499984740745262"/>
      <name val="Aptos Narrow"/>
      <family val="2"/>
    </font>
    <font>
      <i/>
      <sz val="10"/>
      <color theme="4" tint="-0.499984740745262"/>
      <name val="Aptos Narrow"/>
      <family val="2"/>
    </font>
    <font>
      <b/>
      <sz val="12"/>
      <color theme="4" tint="-0.499984740745262"/>
      <name val="Aptos Narrow"/>
      <family val="2"/>
    </font>
    <font>
      <sz val="12"/>
      <color theme="4" tint="-0.499984740745262"/>
      <name val="Aptos Narrow"/>
      <family val="2"/>
    </font>
    <font>
      <sz val="11"/>
      <color theme="4" tint="-0.499984740745262"/>
      <name val="Aptos Narrow"/>
      <family val="2"/>
    </font>
    <font>
      <b/>
      <i/>
      <sz val="11"/>
      <color theme="4" tint="-0.499984740745262"/>
      <name val="Aptos Narrow"/>
      <family val="2"/>
    </font>
    <font>
      <b/>
      <sz val="11"/>
      <color theme="0" tint="-4.9989318521683403E-2"/>
      <name val="Aptos Narrow"/>
      <family val="2"/>
    </font>
    <font>
      <b/>
      <sz val="14"/>
      <color theme="0" tint="-4.9989318521683403E-2"/>
      <name val="Aptos Narrow"/>
      <family val="2"/>
    </font>
    <font>
      <b/>
      <strike/>
      <sz val="11"/>
      <color theme="4" tint="-0.499984740745262"/>
      <name val="Aptos Narrow"/>
      <family val="2"/>
    </font>
    <font>
      <b/>
      <sz val="11"/>
      <color theme="1" tint="-0.499984740745262"/>
      <name val="Aptos Narrow"/>
      <family val="2"/>
    </font>
    <font>
      <sz val="11"/>
      <color theme="1" tint="-0.499984740745262"/>
      <name val="Aptos Narrow"/>
      <family val="2"/>
    </font>
    <font>
      <i/>
      <sz val="11"/>
      <color theme="1" tint="-0.499984740745262"/>
      <name val="Aptos Narrow"/>
      <family val="2"/>
    </font>
    <font>
      <vertAlign val="superscript"/>
      <sz val="11"/>
      <color theme="1" tint="-0.499984740745262"/>
      <name val="Aptos Narrow"/>
      <family val="2"/>
    </font>
    <font>
      <b/>
      <sz val="11"/>
      <color theme="1"/>
      <name val="Aptos Narrow"/>
      <family val="2"/>
    </font>
    <font>
      <sz val="10"/>
      <color rgb="FFFF0000"/>
      <name val="Aptos Narrow"/>
      <family val="2"/>
    </font>
    <font>
      <u/>
      <sz val="10"/>
      <color theme="10"/>
      <name val="Aptos Narrow"/>
      <family val="2"/>
    </font>
    <font>
      <b/>
      <sz val="14"/>
      <color theme="1" tint="-0.499984740745262"/>
      <name val="Aptos Narrow"/>
      <family val="2"/>
    </font>
    <font>
      <sz val="11"/>
      <color rgb="FF211D1E"/>
      <name val="Aptos Narrow"/>
      <family val="2"/>
    </font>
    <font>
      <b/>
      <sz val="12"/>
      <color theme="1"/>
      <name val="Aptos Narrow"/>
      <family val="2"/>
    </font>
    <font>
      <sz val="11"/>
      <color rgb="FF50544D"/>
      <name val="Arial"/>
      <family val="2"/>
    </font>
    <font>
      <vertAlign val="superscript"/>
      <sz val="11"/>
      <color rgb="FF50544D"/>
      <name val="Arial"/>
      <family val="2"/>
    </font>
    <font>
      <vertAlign val="subscript"/>
      <sz val="11"/>
      <color rgb="FF50544D"/>
      <name val="Arial"/>
      <family val="2"/>
    </font>
    <font>
      <b/>
      <sz val="11"/>
      <color theme="0"/>
      <name val="Aptos Narrow"/>
      <family val="2"/>
    </font>
    <font>
      <b/>
      <sz val="12"/>
      <color theme="0"/>
      <name val="Aptos Narrow"/>
      <family val="2"/>
    </font>
    <font>
      <strike/>
      <sz val="11"/>
      <color rgb="FFFF0000"/>
      <name val="Aptos Narrow"/>
      <family val="2"/>
    </font>
    <font>
      <b/>
      <i/>
      <sz val="11"/>
      <color theme="1"/>
      <name val="Aptos Narrow"/>
      <family val="2"/>
    </font>
    <font>
      <strike/>
      <sz val="11"/>
      <color theme="1"/>
      <name val="Aptos Narrow"/>
      <family val="2"/>
    </font>
    <font>
      <b/>
      <sz val="11"/>
      <color rgb="FF50544D"/>
      <name val="Aptos Narrow"/>
    </font>
    <font>
      <sz val="11"/>
      <color rgb="FF50544D"/>
      <name val="Aptos Narrow"/>
    </font>
    <font>
      <b/>
      <sz val="14"/>
      <color rgb="FF50544D"/>
      <name val="Arial"/>
    </font>
    <font>
      <sz val="14"/>
      <color rgb="FF50544D"/>
      <name val="Arial"/>
    </font>
  </fonts>
  <fills count="1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theme="9" tint="0.79998168889431442"/>
        <bgColor indexed="64"/>
      </patternFill>
    </fill>
    <fill>
      <patternFill patternType="solid">
        <fgColor rgb="FFFFC9C9"/>
        <bgColor indexed="64"/>
      </patternFill>
    </fill>
    <fill>
      <patternFill patternType="solid">
        <fgColor theme="5"/>
        <bgColor indexed="64"/>
      </patternFill>
    </fill>
    <fill>
      <patternFill patternType="solid">
        <fgColor rgb="FFFAE1BC"/>
        <bgColor indexed="64"/>
      </patternFill>
    </fill>
    <fill>
      <patternFill patternType="solid">
        <fgColor theme="5" tint="0.79998168889431442"/>
        <bgColor indexed="64"/>
      </patternFill>
    </fill>
    <fill>
      <patternFill patternType="solid">
        <fgColor theme="3" tint="-4.9989318521683403E-2"/>
        <bgColor indexed="64"/>
      </patternFill>
    </fill>
    <fill>
      <patternFill patternType="solid">
        <fgColor theme="1" tint="0.79998168889431442"/>
        <bgColor indexed="64"/>
      </patternFill>
    </fill>
    <fill>
      <patternFill patternType="solid">
        <fgColor rgb="FF00B0F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D5ECF7"/>
        <bgColor indexed="64"/>
      </patternFill>
    </fill>
    <fill>
      <patternFill patternType="solid">
        <fgColor rgb="FF2DA3D7"/>
        <bgColor indexed="64"/>
      </patternFill>
    </fill>
    <fill>
      <patternFill patternType="solid">
        <fgColor rgb="FFDCDDDB"/>
        <bgColor indexed="64"/>
      </patternFill>
    </fill>
  </fills>
  <borders count="18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double">
        <color theme="0" tint="-0.499984740745262"/>
      </left>
      <right style="double">
        <color theme="0" tint="-0.499984740745262"/>
      </right>
      <top style="double">
        <color theme="0" tint="-0.499984740745262"/>
      </top>
      <bottom/>
      <diagonal/>
    </border>
    <border>
      <left style="double">
        <color theme="0" tint="-0.499984740745262"/>
      </left>
      <right style="double">
        <color theme="0" tint="-0.499984740745262"/>
      </right>
      <top/>
      <bottom/>
      <diagonal/>
    </border>
    <border>
      <left style="double">
        <color theme="0" tint="-0.499984740745262"/>
      </left>
      <right style="double">
        <color theme="0" tint="-0.499984740745262"/>
      </right>
      <top/>
      <bottom style="double">
        <color theme="0" tint="-0.499984740745262"/>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bottom/>
      <diagonal/>
    </border>
    <border>
      <left/>
      <right style="double">
        <color auto="1"/>
      </right>
      <top/>
      <bottom/>
      <diagonal/>
    </border>
    <border>
      <left style="double">
        <color auto="1"/>
      </left>
      <right/>
      <top style="double">
        <color auto="1"/>
      </top>
      <bottom style="double">
        <color auto="1"/>
      </bottom>
      <diagonal/>
    </border>
    <border>
      <left/>
      <right style="thin">
        <color theme="0"/>
      </right>
      <top style="double">
        <color theme="0" tint="-0.499984740745262"/>
      </top>
      <bottom style="thin">
        <color theme="0"/>
      </bottom>
      <diagonal/>
    </border>
    <border>
      <left style="thin">
        <color theme="0"/>
      </left>
      <right style="thin">
        <color theme="0"/>
      </right>
      <top style="double">
        <color theme="0" tint="-0.499984740745262"/>
      </top>
      <bottom style="thin">
        <color theme="0"/>
      </bottom>
      <diagonal/>
    </border>
    <border>
      <left/>
      <right/>
      <top style="double">
        <color theme="0" tint="-0.499984740745262"/>
      </top>
      <bottom/>
      <diagonal/>
    </border>
    <border>
      <left style="thin">
        <color theme="0"/>
      </left>
      <right/>
      <top style="double">
        <color theme="0" tint="-0.499984740745262"/>
      </top>
      <bottom style="thin">
        <color theme="0"/>
      </bottom>
      <diagonal/>
    </border>
    <border>
      <left/>
      <right/>
      <top style="double">
        <color theme="0" tint="-0.499984740745262"/>
      </top>
      <bottom style="thin">
        <color theme="0"/>
      </bottom>
      <diagonal/>
    </border>
    <border>
      <left/>
      <right style="double">
        <color theme="0" tint="-0.499984740745262"/>
      </right>
      <top style="double">
        <color theme="0" tint="-0.499984740745262"/>
      </top>
      <bottom style="thin">
        <color theme="0"/>
      </bottom>
      <diagonal/>
    </border>
    <border>
      <left/>
      <right style="double">
        <color theme="0" tint="-0.499984740745262"/>
      </right>
      <top/>
      <bottom style="thin">
        <color theme="0"/>
      </bottom>
      <diagonal/>
    </border>
    <border>
      <left/>
      <right/>
      <top style="thin">
        <color indexed="64"/>
      </top>
      <bottom/>
      <diagonal/>
    </border>
    <border>
      <left/>
      <right style="double">
        <color auto="1"/>
      </right>
      <top style="thin">
        <color indexed="64"/>
      </top>
      <bottom/>
      <diagonal/>
    </border>
    <border>
      <left/>
      <right/>
      <top style="double">
        <color auto="1"/>
      </top>
      <bottom style="thin">
        <color auto="1"/>
      </bottom>
      <diagonal/>
    </border>
    <border>
      <left style="double">
        <color auto="1"/>
      </left>
      <right/>
      <top style="double">
        <color auto="1"/>
      </top>
      <bottom style="thin">
        <color auto="1"/>
      </bottom>
      <diagonal/>
    </border>
    <border>
      <left/>
      <right style="double">
        <color auto="1"/>
      </right>
      <top style="double">
        <color auto="1"/>
      </top>
      <bottom style="thin">
        <color auto="1"/>
      </bottom>
      <diagonal/>
    </border>
    <border>
      <left style="double">
        <color theme="0" tint="-0.24994659260841701"/>
      </left>
      <right/>
      <top style="double">
        <color theme="0" tint="-0.24994659260841701"/>
      </top>
      <bottom/>
      <diagonal/>
    </border>
    <border>
      <left/>
      <right/>
      <top style="double">
        <color theme="0" tint="-0.24994659260841701"/>
      </top>
      <bottom/>
      <diagonal/>
    </border>
    <border>
      <left/>
      <right style="double">
        <color theme="0" tint="-0.24994659260841701"/>
      </right>
      <top style="double">
        <color theme="0" tint="-0.24994659260841701"/>
      </top>
      <bottom/>
      <diagonal/>
    </border>
    <border>
      <left style="double">
        <color theme="0" tint="-0.24994659260841701"/>
      </left>
      <right/>
      <top/>
      <bottom style="double">
        <color theme="0" tint="-0.24994659260841701"/>
      </bottom>
      <diagonal/>
    </border>
    <border>
      <left/>
      <right/>
      <top/>
      <bottom style="double">
        <color theme="0" tint="-0.24994659260841701"/>
      </bottom>
      <diagonal/>
    </border>
    <border>
      <left/>
      <right style="double">
        <color theme="0" tint="-0.24994659260841701"/>
      </right>
      <top/>
      <bottom style="double">
        <color theme="0" tint="-0.24994659260841701"/>
      </bottom>
      <diagonal/>
    </border>
    <border>
      <left style="thin">
        <color theme="0"/>
      </left>
      <right style="thin">
        <color theme="0"/>
      </right>
      <top style="double">
        <color theme="0" tint="-0.499984740745262"/>
      </top>
      <bottom/>
      <diagonal/>
    </border>
    <border>
      <left style="thin">
        <color theme="0"/>
      </left>
      <right style="thin">
        <color theme="0"/>
      </right>
      <top/>
      <bottom/>
      <diagonal/>
    </border>
    <border>
      <left/>
      <right style="thin">
        <color theme="0"/>
      </right>
      <top style="double">
        <color theme="0" tint="-0.499984740745262"/>
      </top>
      <bottom/>
      <diagonal/>
    </border>
    <border>
      <left style="thin">
        <color theme="0"/>
      </left>
      <right style="thin">
        <color theme="0"/>
      </right>
      <top/>
      <bottom style="thin">
        <color theme="0" tint="-0.24994659260841701"/>
      </bottom>
      <diagonal/>
    </border>
    <border>
      <left style="thin">
        <color theme="0"/>
      </left>
      <right/>
      <top/>
      <bottom/>
      <diagonal/>
    </border>
    <border>
      <left style="thin">
        <color theme="0"/>
      </left>
      <right style="double">
        <color theme="0" tint="-0.499984740745262"/>
      </right>
      <top/>
      <bottom/>
      <diagonal/>
    </border>
    <border>
      <left style="double">
        <color theme="0" tint="-0.499984740745262"/>
      </left>
      <right style="thin">
        <color theme="0" tint="-0.24994659260841701"/>
      </right>
      <top style="double">
        <color theme="0" tint="-0.499984740745262"/>
      </top>
      <bottom/>
      <diagonal/>
    </border>
    <border>
      <left style="thin">
        <color theme="0" tint="-0.24994659260841701"/>
      </left>
      <right style="thin">
        <color theme="0" tint="-0.249977111117893"/>
      </right>
      <top style="thin">
        <color theme="0" tint="-0.249977111117893"/>
      </top>
      <bottom/>
      <diagonal/>
    </border>
    <border>
      <left style="thin">
        <color theme="0" tint="-0.249977111117893"/>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24994659260841701"/>
      </right>
      <top style="thin">
        <color theme="0" tint="-0.24994659260841701"/>
      </top>
      <bottom style="thin">
        <color theme="0" tint="-0.24994659260841701"/>
      </bottom>
      <diagonal/>
    </border>
    <border>
      <left style="double">
        <color theme="0" tint="-0.499984740745262"/>
      </left>
      <right style="thin">
        <color theme="0" tint="-0.24994659260841701"/>
      </right>
      <top/>
      <bottom/>
      <diagonal/>
    </border>
    <border>
      <left style="thin">
        <color theme="0" tint="-0.24994659260841701"/>
      </left>
      <right style="thin">
        <color theme="0" tint="-0.249977111117893"/>
      </right>
      <top/>
      <bottom/>
      <diagonal/>
    </border>
    <border>
      <left style="thin">
        <color theme="0" tint="-0.249977111117893"/>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double">
        <color theme="0" tint="-0.24994659260841701"/>
      </right>
      <top style="thin">
        <color theme="0" tint="-0.2499465926084170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77111117893"/>
      </right>
      <top/>
      <bottom style="thin">
        <color theme="0" tint="-0.249977111117893"/>
      </bottom>
      <diagonal/>
    </border>
    <border>
      <left style="thin">
        <color theme="0" tint="-0.24994659260841701"/>
      </left>
      <right style="thin">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diagonal/>
    </border>
    <border>
      <left style="double">
        <color theme="0" tint="-0.499984740745262"/>
      </left>
      <right/>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double">
        <color theme="0" tint="-0.499984740745262"/>
      </left>
      <right/>
      <top/>
      <bottom style="double">
        <color theme="0" tint="-0.499984740745262"/>
      </bottom>
      <diagonal/>
    </border>
    <border>
      <left style="thin">
        <color theme="0" tint="-0.24994659260841701"/>
      </left>
      <right/>
      <top/>
      <bottom style="double">
        <color theme="0" tint="-0.24994659260841701"/>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double">
        <color theme="0" tint="-0.24994659260841701"/>
      </bottom>
      <diagonal/>
    </border>
    <border>
      <left style="double">
        <color theme="0" tint="-0.24994659260841701"/>
      </left>
      <right/>
      <top/>
      <bottom/>
      <diagonal/>
    </border>
    <border>
      <left/>
      <right style="double">
        <color theme="0" tint="-0.24994659260841701"/>
      </right>
      <top/>
      <bottom/>
      <diagonal/>
    </border>
    <border>
      <left style="thin">
        <color theme="0" tint="-0.24994659260841701"/>
      </left>
      <right style="thin">
        <color theme="0" tint="-0.24994659260841701"/>
      </right>
      <top style="double">
        <color theme="0" tint="-0.24994659260841701"/>
      </top>
      <bottom/>
      <diagonal/>
    </border>
    <border>
      <left style="double">
        <color theme="0" tint="-0.24994659260841701"/>
      </left>
      <right style="thin">
        <color theme="0" tint="-0.24994659260841701"/>
      </right>
      <top style="double">
        <color theme="0" tint="-0.24994659260841701"/>
      </top>
      <bottom/>
      <diagonal/>
    </border>
    <border>
      <left style="double">
        <color theme="0" tint="-0.24994659260841701"/>
      </left>
      <right style="thin">
        <color theme="0" tint="-0.24994659260841701"/>
      </right>
      <top/>
      <bottom style="thin">
        <color theme="0" tint="-0.24994659260841701"/>
      </bottom>
      <diagonal/>
    </border>
    <border>
      <left style="double">
        <color theme="0" tint="-0.24994659260841701"/>
      </left>
      <right style="thin">
        <color theme="0" tint="-0.24994659260841701"/>
      </right>
      <top style="thin">
        <color theme="0" tint="-0.24994659260841701"/>
      </top>
      <bottom/>
      <diagonal/>
    </border>
    <border>
      <left style="double">
        <color theme="0" tint="-0.24994659260841701"/>
      </left>
      <right style="thin">
        <color theme="0" tint="-0.24994659260841701"/>
      </right>
      <top/>
      <bottom/>
      <diagonal/>
    </border>
    <border>
      <left style="thin">
        <color theme="0" tint="-0.24994659260841701"/>
      </left>
      <right/>
      <top style="thin">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style="thin">
        <color theme="0" tint="-0.24994659260841701"/>
      </left>
      <right style="double">
        <color theme="0" tint="-0.24994659260841701"/>
      </right>
      <top style="double">
        <color theme="0" tint="-0.24994659260841701"/>
      </top>
      <bottom/>
      <diagonal/>
    </border>
    <border>
      <left style="thin">
        <color theme="0" tint="-0.24994659260841701"/>
      </left>
      <right style="double">
        <color theme="0" tint="-0.24994659260841701"/>
      </right>
      <top/>
      <bottom style="thin">
        <color theme="0" tint="-0.24994659260841701"/>
      </bottom>
      <diagonal/>
    </border>
    <border>
      <left/>
      <right/>
      <top/>
      <bottom style="thin">
        <color theme="0" tint="-0.24994659260841701"/>
      </bottom>
      <diagonal/>
    </border>
    <border>
      <left/>
      <right style="thin">
        <color theme="0" tint="-0.24994659260841701"/>
      </right>
      <top/>
      <bottom/>
      <diagonal/>
    </border>
    <border>
      <left style="thin">
        <color theme="0" tint="-0.24994659260841701"/>
      </left>
      <right/>
      <top style="double">
        <color theme="0" tint="-0.24994659260841701"/>
      </top>
      <bottom/>
      <diagonal/>
    </border>
    <border>
      <left style="thin">
        <color theme="0" tint="-0.24994659260841701"/>
      </left>
      <right style="double">
        <color theme="0" tint="-0.24994659260841701"/>
      </right>
      <top/>
      <bottom/>
      <diagonal/>
    </border>
    <border>
      <left/>
      <right style="double">
        <color theme="0" tint="-0.24994659260841701"/>
      </right>
      <top style="thin">
        <color theme="0" tint="-0.24994659260841701"/>
      </top>
      <bottom style="thin">
        <color theme="0" tint="-0.24994659260841701"/>
      </bottom>
      <diagonal/>
    </border>
    <border>
      <left/>
      <right/>
      <top style="thin">
        <color theme="0" tint="-0.24994659260841701"/>
      </top>
      <bottom style="double">
        <color theme="0" tint="-0.24994659260841701"/>
      </bottom>
      <diagonal/>
    </border>
    <border>
      <left/>
      <right style="double">
        <color theme="0" tint="-0.24994659260841701"/>
      </right>
      <top style="thin">
        <color theme="0" tint="-0.24994659260841701"/>
      </top>
      <bottom style="double">
        <color theme="0" tint="-0.24994659260841701"/>
      </bottom>
      <diagonal/>
    </border>
    <border>
      <left style="thin">
        <color theme="0" tint="-0.24994659260841701"/>
      </left>
      <right/>
      <top style="double">
        <color theme="0" tint="-0.24994659260841701"/>
      </top>
      <bottom style="thin">
        <color theme="0" tint="-0.24994659260841701"/>
      </bottom>
      <diagonal/>
    </border>
    <border>
      <left/>
      <right/>
      <top style="double">
        <color theme="0" tint="-0.24994659260841701"/>
      </top>
      <bottom style="thin">
        <color theme="0" tint="-0.24994659260841701"/>
      </bottom>
      <diagonal/>
    </border>
    <border>
      <left/>
      <right style="double">
        <color theme="0" tint="-0.24994659260841701"/>
      </right>
      <top style="double">
        <color theme="0" tint="-0.24994659260841701"/>
      </top>
      <bottom style="thin">
        <color theme="0" tint="-0.24994659260841701"/>
      </bottom>
      <diagonal/>
    </border>
    <border>
      <left style="double">
        <color theme="0" tint="-0.24994659260841701"/>
      </left>
      <right style="thin">
        <color theme="0" tint="-0.24994659260841701"/>
      </right>
      <top/>
      <bottom style="double">
        <color theme="0" tint="-0.24994659260841701"/>
      </bottom>
      <diagonal/>
    </border>
    <border>
      <left/>
      <right style="double">
        <color theme="0" tint="-0.24994659260841701"/>
      </right>
      <top/>
      <bottom style="thin">
        <color theme="0" tint="-0.24994659260841701"/>
      </bottom>
      <diagonal/>
    </border>
    <border>
      <left style="thin">
        <color theme="0" tint="-0.24994659260841701"/>
      </left>
      <right style="double">
        <color theme="0" tint="-0.24994659260841701"/>
      </right>
      <top style="thin">
        <color theme="0" tint="-0.249977111117893"/>
      </top>
      <bottom style="thin">
        <color theme="0" tint="-0.24994659260841701"/>
      </bottom>
      <diagonal/>
    </border>
    <border>
      <left style="thin">
        <color theme="0" tint="-0.24994659260841701"/>
      </left>
      <right style="double">
        <color theme="0" tint="-0.24994659260841701"/>
      </right>
      <top style="thin">
        <color theme="0" tint="-0.249977111117893"/>
      </top>
      <bottom/>
      <diagonal/>
    </border>
    <border>
      <left/>
      <right/>
      <top style="thin">
        <color theme="0" tint="-0.249977111117893"/>
      </top>
      <bottom/>
      <diagonal/>
    </border>
    <border>
      <left style="thin">
        <color theme="0" tint="-0.249977111117893"/>
      </left>
      <right style="double">
        <color theme="0" tint="-0.24994659260841701"/>
      </right>
      <top style="thin">
        <color theme="0" tint="-0.249977111117893"/>
      </top>
      <bottom/>
      <diagonal/>
    </border>
    <border>
      <left style="thin">
        <color theme="0" tint="-0.249977111117893"/>
      </left>
      <right style="double">
        <color theme="0" tint="-0.24994659260841701"/>
      </right>
      <top/>
      <bottom/>
      <diagonal/>
    </border>
    <border>
      <left style="thin">
        <color theme="0" tint="-0.249977111117893"/>
      </left>
      <right style="double">
        <color theme="0" tint="-0.24994659260841701"/>
      </right>
      <top/>
      <bottom style="thin">
        <color theme="0" tint="-0.249977111117893"/>
      </bottom>
      <diagonal/>
    </border>
    <border>
      <left style="thin">
        <color theme="0" tint="-0.24994659260841701"/>
      </left>
      <right style="double">
        <color theme="0" tint="-0.24994659260841701"/>
      </right>
      <top/>
      <bottom style="double">
        <color theme="0" tint="-0.24994659260841701"/>
      </bottom>
      <diagonal/>
    </border>
    <border>
      <left style="thin">
        <color theme="0" tint="-0.249977111117893"/>
      </left>
      <right style="thin">
        <color theme="0" tint="-0.24994659260841701"/>
      </right>
      <top style="thin">
        <color theme="0" tint="-0.249977111117893"/>
      </top>
      <bottom/>
      <diagonal/>
    </border>
    <border>
      <left style="thin">
        <color theme="0" tint="-0.24994659260841701"/>
      </left>
      <right style="thin">
        <color theme="0" tint="-0.24994659260841701"/>
      </right>
      <top style="thin">
        <color theme="0" tint="-0.249977111117893"/>
      </top>
      <bottom/>
      <diagonal/>
    </border>
    <border>
      <left style="thin">
        <color theme="0" tint="-0.24994659260841701"/>
      </left>
      <right style="thin">
        <color theme="0" tint="-0.24994659260841701"/>
      </right>
      <top/>
      <bottom style="thin">
        <color theme="0" tint="-0.249977111117893"/>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style="thin">
        <color theme="0" tint="-0.249977111117893"/>
      </left>
      <right style="double">
        <color theme="0" tint="-0.24994659260841701"/>
      </right>
      <top style="thin">
        <color theme="0" tint="-0.24994659260841701"/>
      </top>
      <bottom style="thin">
        <color theme="0" tint="-0.249977111117893"/>
      </bottom>
      <diagonal/>
    </border>
    <border>
      <left style="thin">
        <color theme="0" tint="-0.249977111117893"/>
      </left>
      <right style="double">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right/>
      <top/>
      <bottom style="thin">
        <color theme="0" tint="-0.249977111117893"/>
      </bottom>
      <diagonal/>
    </border>
    <border>
      <left/>
      <right style="double">
        <color theme="0" tint="-0.24994659260841701"/>
      </right>
      <top style="thin">
        <color theme="0" tint="-0.24994659260841701"/>
      </top>
      <bottom/>
      <diagonal/>
    </border>
    <border>
      <left style="thin">
        <color theme="0" tint="-0.249977111117893"/>
      </left>
      <right/>
      <top style="thin">
        <color theme="0" tint="-0.249977111117893"/>
      </top>
      <bottom/>
      <diagonal/>
    </border>
    <border>
      <left style="thin">
        <color theme="0" tint="-0.24994659260841701"/>
      </left>
      <right style="double">
        <color theme="0" tint="-0.24994659260841701"/>
      </right>
      <top/>
      <bottom style="thin">
        <color theme="0" tint="-0.249977111117893"/>
      </bottom>
      <diagonal/>
    </border>
    <border>
      <left/>
      <right style="thin">
        <color theme="0" tint="-0.24994659260841701"/>
      </right>
      <top style="double">
        <color theme="0" tint="-0.24994659260841701"/>
      </top>
      <bottom/>
      <diagonal/>
    </border>
    <border>
      <left style="double">
        <color theme="0" tint="-0.24994659260841701"/>
      </left>
      <right/>
      <top/>
      <bottom style="thin">
        <color theme="0" tint="-0.24994659260841701"/>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right/>
      <top style="thin">
        <color theme="0" tint="-0.249977111117893"/>
      </top>
      <bottom style="thin">
        <color theme="0" tint="-0.24994659260841701"/>
      </bottom>
      <diagonal/>
    </border>
    <border>
      <left style="thin">
        <color theme="0" tint="-0.249977111117893"/>
      </left>
      <right style="double">
        <color theme="0" tint="-0.24994659260841701"/>
      </right>
      <top style="thin">
        <color theme="0" tint="-0.249977111117893"/>
      </top>
      <bottom style="thin">
        <color theme="0" tint="-0.24994659260841701"/>
      </bottom>
      <diagonal/>
    </border>
    <border>
      <left style="double">
        <color theme="0" tint="-0.249977111117893"/>
      </left>
      <right/>
      <top/>
      <bottom/>
      <diagonal/>
    </border>
    <border>
      <left style="double">
        <color theme="0" tint="-0.249977111117893"/>
      </left>
      <right/>
      <top style="double">
        <color theme="0" tint="-0.249977111117893"/>
      </top>
      <bottom/>
      <diagonal/>
    </border>
    <border>
      <left style="double">
        <color theme="0" tint="-0.249977111117893"/>
      </left>
      <right/>
      <top/>
      <bottom style="double">
        <color theme="0" tint="-0.249977111117893"/>
      </bottom>
      <diagonal/>
    </border>
    <border>
      <left style="thin">
        <color theme="0" tint="-0.249977111117893"/>
      </left>
      <right style="double">
        <color theme="0" tint="-0.249977111117893"/>
      </right>
      <top style="double">
        <color theme="0" tint="-0.249977111117893"/>
      </top>
      <bottom/>
      <diagonal/>
    </border>
    <border>
      <left style="thin">
        <color theme="0" tint="-0.249977111117893"/>
      </left>
      <right style="double">
        <color theme="0" tint="-0.249977111117893"/>
      </right>
      <top/>
      <bottom/>
      <diagonal/>
    </border>
    <border>
      <left style="thin">
        <color theme="0" tint="-0.249977111117893"/>
      </left>
      <right style="double">
        <color theme="0" tint="-0.249977111117893"/>
      </right>
      <top/>
      <bottom style="double">
        <color theme="0" tint="-0.249977111117893"/>
      </bottom>
      <diagonal/>
    </border>
    <border>
      <left style="thin">
        <color theme="0" tint="-0.249977111117893"/>
      </left>
      <right style="thin">
        <color theme="0" tint="-0.249977111117893"/>
      </right>
      <top/>
      <bottom style="thin">
        <color theme="0" tint="-0.24994659260841701"/>
      </bottom>
      <diagonal/>
    </border>
    <border>
      <left/>
      <right/>
      <top style="double">
        <color theme="0" tint="-0.14996795556505021"/>
      </top>
      <bottom/>
      <diagonal/>
    </border>
    <border>
      <left/>
      <right/>
      <top/>
      <bottom style="double">
        <color theme="0" tint="-0.14996795556505021"/>
      </bottom>
      <diagonal/>
    </border>
    <border>
      <left style="thin">
        <color theme="0" tint="-0.249977111117893"/>
      </left>
      <right/>
      <top/>
      <bottom style="thin">
        <color theme="0" tint="-0.249977111117893"/>
      </bottom>
      <diagonal/>
    </border>
    <border>
      <left style="double">
        <color theme="0" tint="-0.499984740745262"/>
      </left>
      <right/>
      <top style="double">
        <color theme="0" tint="-0.499984740745262"/>
      </top>
      <bottom/>
      <diagonal/>
    </border>
    <border>
      <left style="thin">
        <color theme="0" tint="-0.24994659260841701"/>
      </left>
      <right/>
      <top style="double">
        <color theme="0" tint="-0.499984740745262"/>
      </top>
      <bottom style="thin">
        <color theme="0" tint="-0.24994659260841701"/>
      </bottom>
      <diagonal/>
    </border>
    <border>
      <left/>
      <right style="thin">
        <color theme="0" tint="-0.24994659260841701"/>
      </right>
      <top style="double">
        <color theme="0" tint="-0.499984740745262"/>
      </top>
      <bottom style="thin">
        <color theme="0" tint="-0.24994659260841701"/>
      </bottom>
      <diagonal/>
    </border>
    <border>
      <left style="thin">
        <color theme="0" tint="-0.24994659260841701"/>
      </left>
      <right style="thin">
        <color theme="0" tint="-0.24994659260841701"/>
      </right>
      <top style="double">
        <color theme="0" tint="-0.499984740745262"/>
      </top>
      <bottom style="thin">
        <color theme="0" tint="-0.24994659260841701"/>
      </bottom>
      <diagonal/>
    </border>
    <border>
      <left style="thin">
        <color theme="0" tint="-0.24994659260841701"/>
      </left>
      <right style="double">
        <color theme="0" tint="-0.499984740745262"/>
      </right>
      <top style="double">
        <color theme="0" tint="-0.499984740745262"/>
      </top>
      <bottom style="thin">
        <color theme="0" tint="-0.24994659260841701"/>
      </bottom>
      <diagonal/>
    </border>
    <border>
      <left style="thin">
        <color theme="0" tint="-0.24994659260841701"/>
      </left>
      <right style="double">
        <color theme="0" tint="-0.499984740745262"/>
      </right>
      <top style="thin">
        <color theme="0" tint="-0.24994659260841701"/>
      </top>
      <bottom style="thin">
        <color theme="0" tint="-0.24994659260841701"/>
      </bottom>
      <diagonal/>
    </border>
    <border>
      <left style="thin">
        <color theme="0" tint="-0.24994659260841701"/>
      </left>
      <right/>
      <top/>
      <bottom style="double">
        <color theme="0" tint="-0.499984740745262"/>
      </bottom>
      <diagonal/>
    </border>
    <border>
      <left style="thin">
        <color theme="0" tint="-0.24994659260841701"/>
      </left>
      <right style="thin">
        <color theme="0" tint="-0.24994659260841701"/>
      </right>
      <top/>
      <bottom style="double">
        <color theme="0" tint="-0.499984740745262"/>
      </bottom>
      <diagonal/>
    </border>
    <border>
      <left style="thin">
        <color theme="0" tint="-0.24994659260841701"/>
      </left>
      <right style="thin">
        <color theme="0" tint="-0.24994659260841701"/>
      </right>
      <top style="thin">
        <color theme="0" tint="-0.24994659260841701"/>
      </top>
      <bottom style="double">
        <color theme="0" tint="-0.499984740745262"/>
      </bottom>
      <diagonal/>
    </border>
    <border>
      <left style="thin">
        <color theme="0" tint="-0.24994659260841701"/>
      </left>
      <right style="double">
        <color theme="0" tint="-0.499984740745262"/>
      </right>
      <top style="thin">
        <color theme="0" tint="-0.24994659260841701"/>
      </top>
      <bottom style="double">
        <color theme="0" tint="-0.499984740745262"/>
      </bottom>
      <diagonal/>
    </border>
    <border>
      <left style="double">
        <color auto="1"/>
      </left>
      <right style="double">
        <color auto="1"/>
      </right>
      <top style="double">
        <color auto="1"/>
      </top>
      <bottom style="double">
        <color auto="1"/>
      </bottom>
      <diagonal/>
    </border>
    <border>
      <left style="thin">
        <color theme="0"/>
      </left>
      <right/>
      <top style="thin">
        <color theme="0"/>
      </top>
      <bottom/>
      <diagonal/>
    </border>
    <border>
      <left/>
      <right style="thin">
        <color theme="0"/>
      </right>
      <top style="thin">
        <color theme="0"/>
      </top>
      <bottom/>
      <diagonal/>
    </border>
    <border>
      <left/>
      <right style="thin">
        <color theme="0" tint="-0.499984740745262"/>
      </right>
      <top style="thin">
        <color theme="0"/>
      </top>
      <bottom/>
      <diagonal/>
    </border>
    <border>
      <left style="thin">
        <color auto="1"/>
      </left>
      <right/>
      <top style="thin">
        <color theme="0"/>
      </top>
      <bottom/>
      <diagonal/>
    </border>
    <border>
      <left style="thin">
        <color auto="1"/>
      </left>
      <right style="thin">
        <color auto="1"/>
      </right>
      <top style="thin">
        <color theme="0"/>
      </top>
      <bottom/>
      <diagonal/>
    </border>
    <border>
      <left/>
      <right style="thin">
        <color auto="1"/>
      </right>
      <top style="thin">
        <color theme="0"/>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ouble">
        <color auto="1"/>
      </bottom>
      <diagonal/>
    </border>
    <border>
      <left/>
      <right/>
      <top style="double">
        <color auto="1"/>
      </top>
      <bottom/>
      <diagonal/>
    </border>
    <border>
      <left style="thin">
        <color auto="1"/>
      </left>
      <right style="thin">
        <color auto="1"/>
      </right>
      <top style="double">
        <color auto="1"/>
      </top>
      <bottom/>
      <diagonal/>
    </border>
    <border>
      <left/>
      <right/>
      <top/>
      <bottom style="thin">
        <color indexed="64"/>
      </bottom>
      <diagonal/>
    </border>
    <border>
      <left style="thin">
        <color indexed="64"/>
      </left>
      <right style="thin">
        <color indexed="64"/>
      </right>
      <top style="thin">
        <color auto="1"/>
      </top>
      <bottom style="double">
        <color auto="1"/>
      </bottom>
      <diagonal/>
    </border>
    <border>
      <left/>
      <right/>
      <top style="thin">
        <color auto="1"/>
      </top>
      <bottom style="double">
        <color auto="1"/>
      </bottom>
      <diagonal/>
    </border>
    <border>
      <left/>
      <right style="thin">
        <color auto="1"/>
      </right>
      <top style="double">
        <color auto="1"/>
      </top>
      <bottom/>
      <diagonal/>
    </border>
    <border>
      <left style="thin">
        <color theme="0" tint="-0.499984740745262"/>
      </left>
      <right style="thin">
        <color theme="0" tint="-0.499984740745262"/>
      </right>
      <top/>
      <bottom style="double">
        <color theme="0" tint="-0.499984740745262"/>
      </bottom>
      <diagonal/>
    </border>
    <border>
      <left/>
      <right/>
      <top/>
      <bottom style="double">
        <color theme="0" tint="-0.499984740745262"/>
      </bottom>
      <diagonal/>
    </border>
    <border>
      <left style="thin">
        <color indexed="64"/>
      </left>
      <right style="thin">
        <color indexed="64"/>
      </right>
      <top/>
      <bottom style="double">
        <color theme="0" tint="-0.499984740745262"/>
      </bottom>
      <diagonal/>
    </border>
    <border>
      <left/>
      <right style="thin">
        <color indexed="64"/>
      </right>
      <top/>
      <bottom style="double">
        <color theme="0" tint="-0.499984740745262"/>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style="thin">
        <color theme="0" tint="-0.34998626667073579"/>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style="thin">
        <color indexed="64"/>
      </left>
      <right/>
      <top/>
      <bottom style="double">
        <color auto="1"/>
      </bottom>
      <diagonal/>
    </border>
    <border>
      <left/>
      <right style="thin">
        <color indexed="64"/>
      </right>
      <top style="thin">
        <color auto="1"/>
      </top>
      <bottom style="double">
        <color auto="1"/>
      </bottom>
      <diagonal/>
    </border>
    <border>
      <left style="thin">
        <color theme="0" tint="-0.499984740745262"/>
      </left>
      <right style="thin">
        <color indexed="64"/>
      </right>
      <top style="double">
        <color auto="1"/>
      </top>
      <bottom/>
      <diagonal/>
    </border>
    <border>
      <left style="thin">
        <color theme="0" tint="-0.499984740745262"/>
      </left>
      <right style="thin">
        <color indexed="64"/>
      </right>
      <top/>
      <bottom/>
      <diagonal/>
    </border>
    <border>
      <left style="thin">
        <color theme="0" tint="-0.499984740745262"/>
      </left>
      <right style="thin">
        <color indexed="64"/>
      </right>
      <top/>
      <bottom style="double">
        <color auto="1"/>
      </bottom>
      <diagonal/>
    </border>
  </borders>
  <cellStyleXfs count="14">
    <xf numFmtId="0" fontId="0" fillId="0" borderId="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5" fillId="0" borderId="0"/>
    <xf numFmtId="0" fontId="4" fillId="0" borderId="0"/>
    <xf numFmtId="0" fontId="3" fillId="0" borderId="0"/>
    <xf numFmtId="0" fontId="19" fillId="0" borderId="0" applyNumberFormat="0" applyFill="0" applyBorder="0" applyAlignment="0" applyProtection="0"/>
    <xf numFmtId="43" fontId="13"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cellStyleXfs>
  <cellXfs count="573">
    <xf numFmtId="0" fontId="0" fillId="0" borderId="0" xfId="0"/>
    <xf numFmtId="0" fontId="0" fillId="3" borderId="0" xfId="0" applyFill="1" applyProtection="1"/>
    <xf numFmtId="0" fontId="23" fillId="4" borderId="0" xfId="0" applyFont="1" applyFill="1" applyAlignment="1" applyProtection="1">
      <alignment horizontal="center" vertical="center"/>
    </xf>
    <xf numFmtId="0" fontId="11" fillId="3" borderId="0" xfId="0" applyFont="1" applyFill="1" applyProtection="1"/>
    <xf numFmtId="0" fontId="17" fillId="7" borderId="25" xfId="0" applyFont="1" applyFill="1" applyBorder="1" applyAlignment="1" applyProtection="1">
      <alignment horizontal="center" wrapText="1"/>
    </xf>
    <xf numFmtId="0" fontId="17" fillId="7" borderId="154" xfId="0" applyFont="1" applyFill="1" applyBorder="1" applyAlignment="1" applyProtection="1">
      <alignment horizontal="center" wrapText="1"/>
    </xf>
    <xf numFmtId="0" fontId="18" fillId="3" borderId="0" xfId="0" applyFont="1" applyFill="1" applyProtection="1"/>
    <xf numFmtId="0" fontId="11" fillId="3" borderId="0" xfId="0" applyFont="1" applyFill="1" applyAlignment="1" applyProtection="1">
      <alignment horizontal="left" vertical="top"/>
    </xf>
    <xf numFmtId="0" fontId="38" fillId="2" borderId="36" xfId="2" applyFont="1" applyFill="1" applyBorder="1" applyAlignment="1" applyProtection="1">
      <alignment horizontal="left" vertical="center"/>
    </xf>
    <xf numFmtId="0" fontId="38" fillId="2" borderId="35" xfId="2" applyFont="1" applyFill="1" applyBorder="1" applyAlignment="1" applyProtection="1">
      <alignment horizontal="left" vertical="center"/>
    </xf>
    <xf numFmtId="0" fontId="38" fillId="2" borderId="37" xfId="2" applyFont="1" applyFill="1" applyBorder="1" applyAlignment="1" applyProtection="1">
      <alignment horizontal="left" vertical="center"/>
    </xf>
    <xf numFmtId="0" fontId="0" fillId="3" borderId="0" xfId="0" applyFill="1" applyAlignment="1" applyProtection="1">
      <alignment vertical="center"/>
    </xf>
    <xf numFmtId="0" fontId="0" fillId="2" borderId="0" xfId="0" applyFill="1" applyProtection="1"/>
    <xf numFmtId="0" fontId="42" fillId="3" borderId="0" xfId="0" applyFont="1" applyFill="1" applyProtection="1"/>
    <xf numFmtId="0" fontId="68" fillId="2" borderId="23" xfId="0" applyFont="1" applyFill="1" applyBorder="1" applyAlignment="1" applyProtection="1">
      <alignment horizontal="left" vertical="center" indent="1"/>
    </xf>
    <xf numFmtId="0" fontId="42" fillId="2" borderId="0" xfId="0" applyFont="1" applyFill="1" applyAlignment="1" applyProtection="1">
      <alignment horizontal="left" vertical="top" wrapText="1"/>
    </xf>
    <xf numFmtId="0" fontId="42" fillId="2" borderId="33" xfId="0" applyFont="1" applyFill="1" applyBorder="1" applyAlignment="1" applyProtection="1">
      <alignment horizontal="left" vertical="center" wrapText="1"/>
    </xf>
    <xf numFmtId="0" fontId="42" fillId="2" borderId="34" xfId="0" applyFont="1" applyFill="1" applyBorder="1" applyAlignment="1" applyProtection="1">
      <alignment horizontal="left" vertical="center" wrapText="1"/>
    </xf>
    <xf numFmtId="0" fontId="42" fillId="2" borderId="0" xfId="0" applyFont="1" applyFill="1" applyProtection="1"/>
    <xf numFmtId="0" fontId="68" fillId="2" borderId="0" xfId="0" applyFont="1" applyFill="1" applyAlignment="1" applyProtection="1">
      <alignment horizontal="left" vertical="top"/>
    </xf>
    <xf numFmtId="0" fontId="68" fillId="2" borderId="0" xfId="0" applyFont="1" applyFill="1" applyAlignment="1" applyProtection="1">
      <alignment horizontal="left" vertical="center"/>
    </xf>
    <xf numFmtId="0" fontId="42" fillId="2" borderId="0" xfId="0" applyFont="1" applyFill="1" applyAlignment="1" applyProtection="1">
      <alignment horizontal="left" vertical="center" wrapText="1"/>
    </xf>
    <xf numFmtId="0" fontId="42" fillId="2" borderId="24" xfId="0" applyFont="1" applyFill="1" applyBorder="1" applyAlignment="1" applyProtection="1">
      <alignment horizontal="left" vertical="center" wrapText="1"/>
    </xf>
    <xf numFmtId="0" fontId="42" fillId="2" borderId="24" xfId="0" applyFont="1" applyFill="1" applyBorder="1" applyAlignment="1" applyProtection="1">
      <alignment horizontal="left" vertical="center" wrapText="1"/>
    </xf>
    <xf numFmtId="0" fontId="68" fillId="2" borderId="20" xfId="0" applyFont="1" applyFill="1" applyBorder="1" applyAlignment="1" applyProtection="1">
      <alignment horizontal="left" vertical="center" indent="1"/>
    </xf>
    <xf numFmtId="17" fontId="42" fillId="2" borderId="21" xfId="0" applyNumberFormat="1" applyFont="1" applyFill="1" applyBorder="1" applyAlignment="1" applyProtection="1">
      <alignment horizontal="left" vertical="top"/>
    </xf>
    <xf numFmtId="0" fontId="42" fillId="2" borderId="21" xfId="0" applyFont="1" applyFill="1" applyBorder="1" applyAlignment="1" applyProtection="1">
      <alignment horizontal="left" vertical="center"/>
    </xf>
    <xf numFmtId="164" fontId="42" fillId="0" borderId="22" xfId="0" applyNumberFormat="1" applyFont="1" applyBorder="1" applyAlignment="1" applyProtection="1">
      <alignment horizontal="left" vertical="center"/>
    </xf>
    <xf numFmtId="0" fontId="35" fillId="4" borderId="0" xfId="0" applyFont="1" applyFill="1" applyAlignment="1" applyProtection="1">
      <alignment horizontal="center" vertical="center"/>
    </xf>
    <xf numFmtId="0" fontId="36" fillId="4" borderId="0" xfId="0" applyFont="1" applyFill="1" applyAlignment="1" applyProtection="1">
      <alignment horizontal="center" vertical="center"/>
    </xf>
    <xf numFmtId="0" fontId="0" fillId="3" borderId="0" xfId="0" applyFill="1" applyAlignment="1" applyProtection="1">
      <alignment horizontal="left" vertical="center"/>
    </xf>
    <xf numFmtId="0" fontId="0" fillId="7" borderId="0" xfId="0" applyFill="1" applyProtection="1"/>
    <xf numFmtId="0" fontId="34" fillId="3" borderId="0" xfId="0" applyFont="1" applyFill="1" applyProtection="1"/>
    <xf numFmtId="0" fontId="10" fillId="3" borderId="0" xfId="0" applyFont="1" applyFill="1" applyAlignment="1" applyProtection="1">
      <alignment horizontal="left" vertical="top" wrapText="1"/>
    </xf>
    <xf numFmtId="0" fontId="10" fillId="3" borderId="0" xfId="0" applyFont="1" applyFill="1" applyAlignment="1" applyProtection="1">
      <alignment horizontal="left" vertical="top" wrapText="1"/>
    </xf>
    <xf numFmtId="0" fontId="8" fillId="3" borderId="0" xfId="0" applyFont="1" applyFill="1" applyAlignment="1" applyProtection="1">
      <alignment horizontal="left"/>
    </xf>
    <xf numFmtId="0" fontId="8" fillId="3" borderId="0" xfId="0" applyFont="1" applyFill="1" applyProtection="1"/>
    <xf numFmtId="0" fontId="52" fillId="4" borderId="0" xfId="0" applyFont="1" applyFill="1" applyAlignment="1" applyProtection="1">
      <alignment horizontal="center" vertical="center"/>
    </xf>
    <xf numFmtId="0" fontId="11" fillId="3" borderId="0" xfId="0" applyFont="1" applyFill="1" applyAlignment="1" applyProtection="1">
      <alignment horizontal="left" vertical="top" wrapText="1"/>
    </xf>
    <xf numFmtId="0" fontId="0" fillId="3" borderId="0" xfId="0" applyFill="1" applyAlignment="1" applyProtection="1">
      <alignment horizontal="left" vertical="top" wrapText="1"/>
    </xf>
    <xf numFmtId="0" fontId="39" fillId="7" borderId="38" xfId="0" applyFont="1" applyFill="1" applyBorder="1" applyAlignment="1" applyProtection="1">
      <alignment horizontal="left" vertical="top" wrapText="1"/>
    </xf>
    <xf numFmtId="0" fontId="39" fillId="7" borderId="39" xfId="0" applyFont="1" applyFill="1" applyBorder="1" applyAlignment="1" applyProtection="1">
      <alignment horizontal="left" vertical="top" wrapText="1"/>
    </xf>
    <xf numFmtId="0" fontId="39" fillId="7" borderId="40" xfId="0" applyFont="1" applyFill="1" applyBorder="1" applyAlignment="1" applyProtection="1">
      <alignment horizontal="left" vertical="top" wrapText="1"/>
    </xf>
    <xf numFmtId="0" fontId="42" fillId="2" borderId="41" xfId="0" applyFont="1" applyFill="1" applyBorder="1" applyAlignment="1" applyProtection="1">
      <alignment horizontal="left" vertical="top" wrapText="1"/>
    </xf>
    <xf numFmtId="0" fontId="8" fillId="2" borderId="42" xfId="0" applyFont="1" applyFill="1" applyBorder="1" applyAlignment="1" applyProtection="1">
      <alignment horizontal="left" vertical="top" wrapText="1"/>
    </xf>
    <xf numFmtId="0" fontId="8" fillId="2" borderId="43" xfId="0" applyFont="1" applyFill="1" applyBorder="1" applyAlignment="1" applyProtection="1">
      <alignment horizontal="left" vertical="top" wrapText="1"/>
    </xf>
    <xf numFmtId="0" fontId="28" fillId="2" borderId="42" xfId="0" applyFont="1" applyFill="1" applyBorder="1" applyAlignment="1" applyProtection="1">
      <alignment horizontal="left" vertical="top" wrapText="1"/>
    </xf>
    <xf numFmtId="0" fontId="28" fillId="2" borderId="43" xfId="0" applyFont="1" applyFill="1" applyBorder="1" applyAlignment="1" applyProtection="1">
      <alignment horizontal="left" vertical="top" wrapText="1"/>
    </xf>
    <xf numFmtId="0" fontId="62" fillId="4" borderId="0" xfId="0" applyFont="1" applyFill="1" applyAlignment="1" applyProtection="1">
      <alignment horizontal="center" vertical="center"/>
    </xf>
    <xf numFmtId="0" fontId="62" fillId="3" borderId="0" xfId="0" applyFont="1" applyFill="1" applyAlignment="1" applyProtection="1">
      <alignment horizontal="center" vertical="center"/>
    </xf>
    <xf numFmtId="0" fontId="54" fillId="7" borderId="6" xfId="0" applyFont="1" applyFill="1" applyBorder="1" applyAlignment="1" applyProtection="1">
      <alignment horizontal="left" vertical="top" wrapText="1"/>
    </xf>
    <xf numFmtId="0" fontId="54" fillId="7" borderId="7" xfId="0" applyFont="1" applyFill="1" applyBorder="1" applyAlignment="1" applyProtection="1">
      <alignment horizontal="left" vertical="top"/>
    </xf>
    <xf numFmtId="0" fontId="54" fillId="7" borderId="9" xfId="0" applyFont="1" applyFill="1" applyBorder="1" applyAlignment="1" applyProtection="1">
      <alignment horizontal="left" vertical="top"/>
    </xf>
    <xf numFmtId="0" fontId="54" fillId="7" borderId="7" xfId="0" applyFont="1" applyFill="1" applyBorder="1" applyAlignment="1" applyProtection="1">
      <alignment horizontal="left" vertical="top" wrapText="1"/>
    </xf>
    <xf numFmtId="0" fontId="56" fillId="7" borderId="7" xfId="0" applyFont="1" applyFill="1" applyBorder="1" applyAlignment="1" applyProtection="1">
      <alignment horizontal="left" vertical="center" wrapText="1"/>
    </xf>
    <xf numFmtId="0" fontId="56" fillId="7" borderId="9" xfId="0" applyFont="1" applyFill="1" applyBorder="1" applyAlignment="1" applyProtection="1">
      <alignment horizontal="right" vertical="center"/>
    </xf>
    <xf numFmtId="0" fontId="48" fillId="9" borderId="2" xfId="0" applyFont="1" applyFill="1" applyBorder="1" applyAlignment="1" applyProtection="1">
      <alignment horizontal="left" vertical="top" wrapText="1"/>
    </xf>
    <xf numFmtId="0" fontId="42" fillId="2" borderId="3" xfId="0" applyFont="1" applyFill="1" applyBorder="1" applyAlignment="1" applyProtection="1">
      <alignment horizontal="left" vertical="top" wrapText="1"/>
    </xf>
    <xf numFmtId="0" fontId="42" fillId="2" borderId="3" xfId="0" applyFont="1" applyFill="1" applyBorder="1" applyAlignment="1" applyProtection="1">
      <alignment horizontal="left" vertical="top" wrapText="1"/>
    </xf>
    <xf numFmtId="0" fontId="42" fillId="2" borderId="4" xfId="0" applyFont="1" applyFill="1" applyBorder="1" applyAlignment="1" applyProtection="1">
      <alignment horizontal="left" vertical="top"/>
    </xf>
    <xf numFmtId="0" fontId="42" fillId="2" borderId="0" xfId="0" applyFont="1" applyFill="1" applyAlignment="1" applyProtection="1">
      <alignment horizontal="left"/>
    </xf>
    <xf numFmtId="0" fontId="42" fillId="2" borderId="4" xfId="0" applyFont="1" applyFill="1" applyBorder="1" applyAlignment="1" applyProtection="1">
      <alignment horizontal="left" vertical="top" wrapText="1"/>
    </xf>
    <xf numFmtId="0" fontId="48" fillId="9" borderId="3" xfId="0" applyFont="1" applyFill="1" applyBorder="1" applyAlignment="1" applyProtection="1">
      <alignment horizontal="left" vertical="top"/>
    </xf>
    <xf numFmtId="0" fontId="42" fillId="2" borderId="2" xfId="0" applyFont="1" applyFill="1" applyBorder="1" applyAlignment="1" applyProtection="1">
      <alignment horizontal="left" vertical="top" wrapText="1"/>
    </xf>
    <xf numFmtId="0" fontId="42" fillId="2" borderId="1" xfId="0" applyFont="1" applyFill="1" applyBorder="1" applyAlignment="1" applyProtection="1">
      <alignment horizontal="left" vertical="top" wrapText="1"/>
    </xf>
    <xf numFmtId="0" fontId="42" fillId="2" borderId="1" xfId="0" applyFont="1" applyFill="1" applyBorder="1" applyAlignment="1" applyProtection="1">
      <alignment vertical="top" wrapText="1"/>
    </xf>
    <xf numFmtId="0" fontId="46" fillId="2" borderId="1" xfId="0" applyFont="1" applyFill="1" applyBorder="1" applyAlignment="1" applyProtection="1">
      <alignment horizontal="left" vertical="top" wrapText="1"/>
    </xf>
    <xf numFmtId="0" fontId="42" fillId="2" borderId="2" xfId="0" applyFont="1" applyFill="1" applyBorder="1" applyAlignment="1" applyProtection="1">
      <alignment horizontal="left" vertical="top" wrapText="1"/>
    </xf>
    <xf numFmtId="0" fontId="42" fillId="2" borderId="1" xfId="0" applyFont="1" applyFill="1" applyBorder="1" applyAlignment="1" applyProtection="1">
      <alignment horizontal="left" vertical="top"/>
    </xf>
    <xf numFmtId="0" fontId="48" fillId="9" borderId="5" xfId="0" applyFont="1" applyFill="1" applyBorder="1" applyAlignment="1" applyProtection="1">
      <alignment horizontal="left" vertical="top"/>
    </xf>
    <xf numFmtId="0" fontId="48" fillId="11" borderId="1" xfId="0" applyFont="1" applyFill="1" applyBorder="1" applyAlignment="1" applyProtection="1">
      <alignment horizontal="left" vertical="top" wrapText="1"/>
    </xf>
    <xf numFmtId="0" fontId="42" fillId="2" borderId="1" xfId="0" applyFont="1" applyFill="1" applyBorder="1" applyAlignment="1" applyProtection="1">
      <alignment horizontal="left" vertical="top" wrapText="1"/>
    </xf>
    <xf numFmtId="0" fontId="42" fillId="2" borderId="4" xfId="0" applyFont="1" applyFill="1" applyBorder="1" applyAlignment="1" applyProtection="1">
      <alignment horizontal="left" vertical="top" wrapText="1"/>
    </xf>
    <xf numFmtId="0" fontId="61" fillId="4" borderId="0" xfId="0" applyFont="1" applyFill="1" applyAlignment="1" applyProtection="1">
      <alignment horizontal="center" vertical="center"/>
    </xf>
    <xf numFmtId="0" fontId="8" fillId="3" borderId="17" xfId="0" applyFont="1" applyFill="1" applyBorder="1" applyProtection="1"/>
    <xf numFmtId="0" fontId="48" fillId="12" borderId="26" xfId="0" applyFont="1" applyFill="1" applyBorder="1" applyAlignment="1" applyProtection="1">
      <alignment horizontal="left" vertical="top" wrapText="1"/>
    </xf>
    <xf numFmtId="0" fontId="48" fillId="12" borderId="27" xfId="0" applyFont="1" applyFill="1" applyBorder="1" applyAlignment="1" applyProtection="1">
      <alignment horizontal="left" vertical="top" wrapText="1"/>
    </xf>
    <xf numFmtId="0" fontId="48" fillId="12" borderId="28" xfId="0" applyFont="1" applyFill="1" applyBorder="1" applyAlignment="1" applyProtection="1">
      <alignment horizontal="left" vertical="top" wrapText="1"/>
    </xf>
    <xf numFmtId="0" fontId="59" fillId="12" borderId="28" xfId="0" applyFont="1" applyFill="1" applyBorder="1" applyAlignment="1" applyProtection="1">
      <alignment horizontal="left" vertical="top" wrapText="1"/>
    </xf>
    <xf numFmtId="0" fontId="48" fillId="12" borderId="44" xfId="0" applyFont="1" applyFill="1" applyBorder="1" applyAlignment="1" applyProtection="1">
      <alignment horizontal="left" vertical="top" wrapText="1"/>
    </xf>
    <xf numFmtId="0" fontId="48" fillId="12" borderId="29" xfId="0" applyFont="1" applyFill="1" applyBorder="1" applyAlignment="1" applyProtection="1">
      <alignment horizontal="left" vertical="top"/>
    </xf>
    <xf numFmtId="0" fontId="48" fillId="12" borderId="30" xfId="0" applyFont="1" applyFill="1" applyBorder="1" applyAlignment="1" applyProtection="1">
      <alignment horizontal="left" vertical="top"/>
    </xf>
    <xf numFmtId="0" fontId="48" fillId="12" borderId="31" xfId="0" applyFont="1" applyFill="1" applyBorder="1" applyAlignment="1" applyProtection="1">
      <alignment horizontal="left" vertical="top"/>
    </xf>
    <xf numFmtId="0" fontId="8" fillId="3" borderId="18" xfId="0" applyFont="1" applyFill="1" applyBorder="1" applyProtection="1"/>
    <xf numFmtId="0" fontId="59" fillId="12" borderId="7" xfId="0" applyFont="1" applyFill="1" applyBorder="1" applyAlignment="1" applyProtection="1">
      <alignment horizontal="left" vertical="top" wrapText="1"/>
    </xf>
    <xf numFmtId="0" fontId="48" fillId="12" borderId="45" xfId="0" applyFont="1" applyFill="1" applyBorder="1" applyAlignment="1" applyProtection="1">
      <alignment horizontal="left" vertical="top" wrapText="1"/>
    </xf>
    <xf numFmtId="0" fontId="60" fillId="12" borderId="10" xfId="0" applyFont="1" applyFill="1" applyBorder="1" applyAlignment="1" applyProtection="1">
      <alignment horizontal="left" vertical="center" wrapText="1"/>
    </xf>
    <xf numFmtId="0" fontId="60" fillId="12" borderId="11" xfId="0" applyFont="1" applyFill="1" applyBorder="1" applyAlignment="1" applyProtection="1">
      <alignment horizontal="left" vertical="center" wrapText="1"/>
    </xf>
    <xf numFmtId="0" fontId="60" fillId="12" borderId="11" xfId="0" applyFont="1" applyFill="1" applyBorder="1" applyAlignment="1" applyProtection="1">
      <alignment horizontal="left" vertical="center"/>
    </xf>
    <xf numFmtId="0" fontId="60" fillId="12" borderId="32" xfId="0" applyFont="1" applyFill="1" applyBorder="1" applyAlignment="1" applyProtection="1">
      <alignment horizontal="right" vertical="center"/>
    </xf>
    <xf numFmtId="0" fontId="8" fillId="3" borderId="19" xfId="0" applyFont="1" applyFill="1" applyBorder="1" applyProtection="1"/>
    <xf numFmtId="0" fontId="48" fillId="12" borderId="46" xfId="0" applyFont="1" applyFill="1" applyBorder="1" applyAlignment="1" applyProtection="1">
      <alignment horizontal="left" vertical="top" wrapText="1"/>
    </xf>
    <xf numFmtId="0" fontId="48" fillId="12" borderId="8" xfId="0" applyFont="1" applyFill="1" applyBorder="1" applyAlignment="1" applyProtection="1">
      <alignment horizontal="left" vertical="top" wrapText="1"/>
    </xf>
    <xf numFmtId="0" fontId="48" fillId="12" borderId="47" xfId="0" applyFont="1" applyFill="1" applyBorder="1" applyAlignment="1" applyProtection="1">
      <alignment horizontal="left" vertical="top" wrapText="1"/>
    </xf>
    <xf numFmtId="0" fontId="59" fillId="12" borderId="45" xfId="0" applyFont="1" applyFill="1" applyBorder="1" applyAlignment="1" applyProtection="1">
      <alignment horizontal="left" vertical="top" wrapText="1"/>
    </xf>
    <xf numFmtId="0" fontId="59" fillId="12" borderId="48" xfId="0" applyFont="1" applyFill="1" applyBorder="1" applyAlignment="1" applyProtection="1">
      <alignment horizontal="left" vertical="top" wrapText="1"/>
    </xf>
    <xf numFmtId="0" fontId="59" fillId="12" borderId="49" xfId="0" applyFont="1" applyFill="1" applyBorder="1" applyAlignment="1" applyProtection="1">
      <alignment horizontal="left" vertical="top" wrapText="1"/>
    </xf>
    <xf numFmtId="0" fontId="48" fillId="14" borderId="50" xfId="0" applyFont="1" applyFill="1" applyBorder="1" applyAlignment="1" applyProtection="1">
      <alignment horizontal="left" vertical="top" wrapText="1"/>
    </xf>
    <xf numFmtId="0" fontId="68" fillId="2" borderId="51" xfId="0" applyFont="1" applyFill="1" applyBorder="1" applyAlignment="1" applyProtection="1">
      <alignment horizontal="left" vertical="top" wrapText="1"/>
    </xf>
    <xf numFmtId="0" fontId="68" fillId="2" borderId="14" xfId="0" applyFont="1" applyFill="1" applyBorder="1" applyAlignment="1" applyProtection="1">
      <alignment horizontal="left" vertical="top" wrapText="1"/>
    </xf>
    <xf numFmtId="0" fontId="42" fillId="2" borderId="52" xfId="0" applyFont="1" applyFill="1" applyBorder="1" applyAlignment="1" applyProtection="1">
      <alignment horizontal="left" vertical="top"/>
    </xf>
    <xf numFmtId="0" fontId="42" fillId="2" borderId="53" xfId="0" applyFont="1" applyFill="1" applyBorder="1" applyAlignment="1" applyProtection="1">
      <alignment horizontal="left" vertical="top"/>
    </xf>
    <xf numFmtId="0" fontId="42" fillId="2" borderId="54" xfId="0" applyFont="1" applyFill="1" applyBorder="1" applyAlignment="1" applyProtection="1">
      <alignment horizontal="left" vertical="top"/>
    </xf>
    <xf numFmtId="0" fontId="42" fillId="2" borderId="55" xfId="0" applyFont="1" applyFill="1" applyBorder="1" applyAlignment="1" applyProtection="1">
      <alignment vertical="top" wrapText="1"/>
    </xf>
    <xf numFmtId="0" fontId="42" fillId="2" borderId="55" xfId="0" applyFont="1" applyFill="1" applyBorder="1" applyAlignment="1" applyProtection="1">
      <alignment horizontal="left" vertical="top" wrapText="1"/>
    </xf>
    <xf numFmtId="0" fontId="42" fillId="0" borderId="55" xfId="0" applyFont="1" applyBorder="1" applyAlignment="1" applyProtection="1">
      <alignment horizontal="left" vertical="top" wrapText="1"/>
    </xf>
    <xf numFmtId="0" fontId="42" fillId="2" borderId="56" xfId="0" applyFont="1" applyFill="1" applyBorder="1" applyAlignment="1" applyProtection="1">
      <alignment horizontal="left" vertical="top" wrapText="1"/>
    </xf>
    <xf numFmtId="0" fontId="48" fillId="14" borderId="57" xfId="0" applyFont="1" applyFill="1" applyBorder="1" applyAlignment="1" applyProtection="1">
      <alignment horizontal="left" vertical="top" wrapText="1"/>
    </xf>
    <xf numFmtId="0" fontId="68" fillId="2" borderId="58" xfId="0" applyFont="1" applyFill="1" applyBorder="1" applyAlignment="1" applyProtection="1">
      <alignment horizontal="left" vertical="top" wrapText="1"/>
    </xf>
    <xf numFmtId="0" fontId="68" fillId="2" borderId="15" xfId="0" applyFont="1" applyFill="1" applyBorder="1" applyAlignment="1" applyProtection="1">
      <alignment horizontal="left" vertical="top" wrapText="1"/>
    </xf>
    <xf numFmtId="0" fontId="42" fillId="2" borderId="52" xfId="0" applyFont="1" applyFill="1" applyBorder="1" applyAlignment="1" applyProtection="1">
      <alignment horizontal="left" vertical="top" wrapText="1"/>
    </xf>
    <xf numFmtId="0" fontId="42" fillId="2" borderId="53" xfId="0" applyFont="1" applyFill="1" applyBorder="1" applyAlignment="1" applyProtection="1">
      <alignment horizontal="left" vertical="top" wrapText="1"/>
    </xf>
    <xf numFmtId="0" fontId="42" fillId="2" borderId="54" xfId="0" applyFont="1" applyFill="1" applyBorder="1" applyAlignment="1" applyProtection="1">
      <alignment horizontal="left" vertical="top" wrapText="1"/>
    </xf>
    <xf numFmtId="0" fontId="46" fillId="2" borderId="55" xfId="0" applyFont="1" applyFill="1" applyBorder="1" applyAlignment="1" applyProtection="1">
      <alignment horizontal="left" vertical="top" wrapText="1"/>
    </xf>
    <xf numFmtId="0" fontId="46" fillId="0" borderId="55" xfId="0" applyFont="1" applyBorder="1" applyAlignment="1" applyProtection="1">
      <alignment horizontal="left" vertical="top" wrapText="1"/>
    </xf>
    <xf numFmtId="0" fontId="42" fillId="2" borderId="55" xfId="0" applyFont="1" applyFill="1" applyBorder="1" applyAlignment="1" applyProtection="1">
      <alignment horizontal="left" vertical="top" wrapText="1"/>
    </xf>
    <xf numFmtId="0" fontId="46" fillId="2" borderId="56" xfId="0" applyFont="1" applyFill="1" applyBorder="1" applyAlignment="1" applyProtection="1">
      <alignment horizontal="left" vertical="top" wrapText="1"/>
    </xf>
    <xf numFmtId="0" fontId="68" fillId="2" borderId="16" xfId="0" applyFont="1" applyFill="1" applyBorder="1" applyAlignment="1" applyProtection="1">
      <alignment horizontal="left" vertical="top" wrapText="1"/>
    </xf>
    <xf numFmtId="0" fontId="42" fillId="2" borderId="14" xfId="0" applyFont="1" applyFill="1" applyBorder="1" applyAlignment="1" applyProtection="1">
      <alignment horizontal="left" vertical="top" wrapText="1"/>
    </xf>
    <xf numFmtId="0" fontId="42" fillId="2" borderId="15" xfId="0" applyFont="1" applyFill="1" applyBorder="1" applyAlignment="1" applyProtection="1">
      <alignment horizontal="left" vertical="top" wrapText="1"/>
    </xf>
    <xf numFmtId="0" fontId="42" fillId="2" borderId="59" xfId="0" applyFont="1" applyFill="1" applyBorder="1" applyAlignment="1" applyProtection="1">
      <alignment horizontal="left" vertical="top"/>
    </xf>
    <xf numFmtId="0" fontId="42" fillId="2" borderId="60" xfId="0" applyFont="1" applyFill="1" applyBorder="1" applyAlignment="1" applyProtection="1">
      <alignment horizontal="left" vertical="top"/>
    </xf>
    <xf numFmtId="0" fontId="42" fillId="2" borderId="61" xfId="0" applyFont="1" applyFill="1" applyBorder="1" applyAlignment="1" applyProtection="1">
      <alignment horizontal="left" vertical="top"/>
    </xf>
    <xf numFmtId="0" fontId="42" fillId="2" borderId="62" xfId="0" applyFont="1" applyFill="1" applyBorder="1" applyAlignment="1" applyProtection="1">
      <alignment horizontal="left" vertical="top" wrapText="1"/>
    </xf>
    <xf numFmtId="0" fontId="42" fillId="2" borderId="62" xfId="0" applyFont="1" applyFill="1" applyBorder="1" applyAlignment="1" applyProtection="1">
      <alignment horizontal="left" vertical="top"/>
    </xf>
    <xf numFmtId="0" fontId="46" fillId="2" borderId="62" xfId="0" applyFont="1" applyFill="1" applyBorder="1" applyAlignment="1" applyProtection="1">
      <alignment horizontal="left" vertical="top" wrapText="1"/>
    </xf>
    <xf numFmtId="0" fontId="42" fillId="0" borderId="62" xfId="0" applyFont="1" applyBorder="1" applyAlignment="1" applyProtection="1">
      <alignment horizontal="left" vertical="top" wrapText="1"/>
    </xf>
    <xf numFmtId="0" fontId="46" fillId="0" borderId="62" xfId="0" applyFont="1" applyBorder="1" applyAlignment="1" applyProtection="1">
      <alignment horizontal="left" vertical="top" wrapText="1"/>
    </xf>
    <xf numFmtId="0" fontId="46" fillId="2" borderId="63" xfId="0" applyFont="1" applyFill="1" applyBorder="1" applyAlignment="1" applyProtection="1">
      <alignment horizontal="left" vertical="top" wrapText="1"/>
    </xf>
    <xf numFmtId="0" fontId="64" fillId="2" borderId="51" xfId="0" applyFont="1" applyFill="1" applyBorder="1" applyAlignment="1" applyProtection="1">
      <alignment horizontal="left" vertical="top" wrapText="1"/>
    </xf>
    <xf numFmtId="0" fontId="65" fillId="2" borderId="64" xfId="0" applyFont="1" applyFill="1" applyBorder="1" applyAlignment="1" applyProtection="1">
      <alignment horizontal="left" vertical="top" wrapText="1"/>
    </xf>
    <xf numFmtId="0" fontId="65" fillId="2" borderId="64" xfId="0" applyFont="1" applyFill="1" applyBorder="1" applyAlignment="1" applyProtection="1">
      <alignment horizontal="left" vertical="top" wrapText="1"/>
    </xf>
    <xf numFmtId="0" fontId="66" fillId="2" borderId="64" xfId="0" applyFont="1" applyFill="1" applyBorder="1" applyAlignment="1" applyProtection="1">
      <alignment horizontal="left" vertical="top" wrapText="1"/>
    </xf>
    <xf numFmtId="0" fontId="65" fillId="0" borderId="64" xfId="0" applyFont="1" applyBorder="1" applyAlignment="1" applyProtection="1">
      <alignment horizontal="left" vertical="top" wrapText="1"/>
    </xf>
    <xf numFmtId="0" fontId="66" fillId="0" borderId="64" xfId="0" applyFont="1" applyBorder="1" applyAlignment="1" applyProtection="1">
      <alignment horizontal="left" vertical="top" wrapText="1"/>
    </xf>
    <xf numFmtId="0" fontId="66" fillId="2" borderId="65" xfId="0" applyFont="1" applyFill="1" applyBorder="1" applyAlignment="1" applyProtection="1">
      <alignment horizontal="left" vertical="top" wrapText="1"/>
    </xf>
    <xf numFmtId="0" fontId="64" fillId="2" borderId="58" xfId="0" applyFont="1" applyFill="1" applyBorder="1" applyAlignment="1" applyProtection="1">
      <alignment horizontal="left" vertical="top" wrapText="1"/>
    </xf>
    <xf numFmtId="0" fontId="65" fillId="2" borderId="66" xfId="0" applyFont="1" applyFill="1" applyBorder="1" applyAlignment="1" applyProtection="1">
      <alignment horizontal="left" vertical="top"/>
    </xf>
    <xf numFmtId="0" fontId="65" fillId="2" borderId="67" xfId="0" applyFont="1" applyFill="1" applyBorder="1" applyAlignment="1" applyProtection="1">
      <alignment horizontal="left" vertical="top"/>
    </xf>
    <xf numFmtId="0" fontId="65" fillId="2" borderId="68" xfId="0" applyFont="1" applyFill="1" applyBorder="1" applyAlignment="1" applyProtection="1">
      <alignment horizontal="left" vertical="top"/>
    </xf>
    <xf numFmtId="0" fontId="65" fillId="2" borderId="64" xfId="0" applyFont="1" applyFill="1" applyBorder="1" applyAlignment="1" applyProtection="1">
      <alignment horizontal="left" vertical="top"/>
    </xf>
    <xf numFmtId="0" fontId="65" fillId="2" borderId="64" xfId="0" applyFont="1" applyFill="1" applyBorder="1" applyAlignment="1" applyProtection="1">
      <alignment horizontal="left" vertical="top"/>
    </xf>
    <xf numFmtId="0" fontId="64" fillId="2" borderId="14" xfId="0" applyFont="1" applyFill="1" applyBorder="1" applyAlignment="1" applyProtection="1">
      <alignment horizontal="left" vertical="top" wrapText="1"/>
    </xf>
    <xf numFmtId="0" fontId="65" fillId="2" borderId="65" xfId="0" applyFont="1" applyFill="1" applyBorder="1" applyAlignment="1" applyProtection="1">
      <alignment horizontal="left" vertical="top" wrapText="1"/>
    </xf>
    <xf numFmtId="0" fontId="64" fillId="2" borderId="15" xfId="0" applyFont="1" applyFill="1" applyBorder="1" applyAlignment="1" applyProtection="1">
      <alignment horizontal="left" vertical="top" wrapText="1"/>
    </xf>
    <xf numFmtId="0" fontId="64" fillId="2" borderId="69" xfId="0" applyFont="1" applyFill="1" applyBorder="1" applyAlignment="1" applyProtection="1">
      <alignment horizontal="left" vertical="top" wrapText="1"/>
    </xf>
    <xf numFmtId="0" fontId="64" fillId="2" borderId="16" xfId="0" applyFont="1" applyFill="1" applyBorder="1" applyAlignment="1" applyProtection="1">
      <alignment horizontal="left" vertical="top" wrapText="1"/>
    </xf>
    <xf numFmtId="0" fontId="65" fillId="2" borderId="66" xfId="0" applyFont="1" applyFill="1" applyBorder="1" applyAlignment="1" applyProtection="1">
      <alignment horizontal="left" vertical="top" wrapText="1"/>
    </xf>
    <xf numFmtId="0" fontId="65" fillId="2" borderId="67" xfId="0" applyFont="1" applyFill="1" applyBorder="1" applyAlignment="1" applyProtection="1">
      <alignment horizontal="left" vertical="top" wrapText="1"/>
    </xf>
    <xf numFmtId="0" fontId="65" fillId="2" borderId="68" xfId="0" applyFont="1" applyFill="1" applyBorder="1" applyAlignment="1" applyProtection="1">
      <alignment horizontal="left" vertical="top" wrapText="1"/>
    </xf>
    <xf numFmtId="0" fontId="64" fillId="2" borderId="70" xfId="0" applyFont="1" applyFill="1" applyBorder="1" applyAlignment="1" applyProtection="1">
      <alignment horizontal="left" vertical="top" wrapText="1"/>
    </xf>
    <xf numFmtId="0" fontId="65" fillId="2" borderId="14" xfId="0" applyFont="1" applyFill="1" applyBorder="1" applyAlignment="1" applyProtection="1">
      <alignment horizontal="left" vertical="top" wrapText="1"/>
    </xf>
    <xf numFmtId="0" fontId="65" fillId="2" borderId="14" xfId="0" applyFont="1" applyFill="1" applyBorder="1" applyAlignment="1" applyProtection="1">
      <alignment horizontal="left" vertical="top" wrapText="1"/>
    </xf>
    <xf numFmtId="0" fontId="65" fillId="0" borderId="14" xfId="0" applyFont="1" applyBorder="1" applyAlignment="1" applyProtection="1">
      <alignment horizontal="left" vertical="top" wrapText="1"/>
    </xf>
    <xf numFmtId="0" fontId="65" fillId="2" borderId="71" xfId="0" applyFont="1" applyFill="1" applyBorder="1" applyAlignment="1" applyProtection="1">
      <alignment horizontal="left" vertical="top" wrapText="1"/>
    </xf>
    <xf numFmtId="0" fontId="48" fillId="13" borderId="144" xfId="0" applyFont="1" applyFill="1" applyBorder="1" applyAlignment="1" applyProtection="1">
      <alignment horizontal="left" vertical="top" wrapText="1"/>
    </xf>
    <xf numFmtId="0" fontId="64" fillId="2" borderId="145" xfId="0" applyFont="1" applyFill="1" applyBorder="1" applyAlignment="1" applyProtection="1">
      <alignment horizontal="left" vertical="top"/>
    </xf>
    <xf numFmtId="0" fontId="64" fillId="2" borderId="146" xfId="0" applyFont="1" applyFill="1" applyBorder="1" applyAlignment="1" applyProtection="1">
      <alignment horizontal="left" vertical="top"/>
    </xf>
    <xf numFmtId="0" fontId="65" fillId="2" borderId="147" xfId="0" applyFont="1" applyFill="1" applyBorder="1" applyAlignment="1" applyProtection="1">
      <alignment horizontal="left" vertical="top" wrapText="1"/>
    </xf>
    <xf numFmtId="0" fontId="65" fillId="2" borderId="147" xfId="0" applyFont="1" applyFill="1" applyBorder="1" applyAlignment="1" applyProtection="1">
      <alignment horizontal="left" vertical="top" wrapText="1"/>
    </xf>
    <xf numFmtId="0" fontId="65" fillId="0" borderId="147" xfId="0" applyFont="1" applyBorder="1" applyAlignment="1" applyProtection="1">
      <alignment horizontal="left" vertical="top" wrapText="1"/>
    </xf>
    <xf numFmtId="0" fontId="65" fillId="2" borderId="148" xfId="0" applyFont="1" applyFill="1" applyBorder="1" applyAlignment="1" applyProtection="1">
      <alignment horizontal="left" vertical="top" wrapText="1"/>
    </xf>
    <xf numFmtId="0" fontId="9" fillId="13" borderId="72" xfId="0" applyFont="1" applyFill="1" applyBorder="1" applyAlignment="1" applyProtection="1">
      <alignment horizontal="left" vertical="top" wrapText="1"/>
    </xf>
    <xf numFmtId="0" fontId="65" fillId="2" borderId="55" xfId="0" applyFont="1" applyFill="1" applyBorder="1" applyAlignment="1" applyProtection="1">
      <alignment horizontal="left" vertical="top" wrapText="1"/>
    </xf>
    <xf numFmtId="0" fontId="65" fillId="2" borderId="55" xfId="0" applyFont="1" applyFill="1" applyBorder="1" applyAlignment="1" applyProtection="1">
      <alignment horizontal="left" vertical="top" wrapText="1"/>
    </xf>
    <xf numFmtId="0" fontId="65" fillId="2" borderId="55" xfId="0" applyFont="1" applyFill="1" applyBorder="1" applyAlignment="1" applyProtection="1">
      <alignment horizontal="left" vertical="top"/>
    </xf>
    <xf numFmtId="0" fontId="65" fillId="0" borderId="55" xfId="0" applyFont="1" applyBorder="1" applyAlignment="1" applyProtection="1">
      <alignment horizontal="left" vertical="top" wrapText="1"/>
    </xf>
    <xf numFmtId="0" fontId="65" fillId="2" borderId="149" xfId="0" applyFont="1" applyFill="1" applyBorder="1" applyAlignment="1" applyProtection="1">
      <alignment horizontal="left" vertical="top" wrapText="1"/>
    </xf>
    <xf numFmtId="0" fontId="65" fillId="2" borderId="74" xfId="0" applyFont="1" applyFill="1" applyBorder="1" applyAlignment="1" applyProtection="1">
      <alignment horizontal="left" vertical="top" wrapText="1"/>
    </xf>
    <xf numFmtId="0" fontId="65" fillId="2" borderId="61" xfId="0" applyFont="1" applyFill="1" applyBorder="1" applyAlignment="1" applyProtection="1">
      <alignment horizontal="left" vertical="top" wrapText="1"/>
    </xf>
    <xf numFmtId="0" fontId="66" fillId="2" borderId="55" xfId="0" applyFont="1" applyFill="1" applyBorder="1" applyAlignment="1" applyProtection="1">
      <alignment horizontal="left" vertical="top" wrapText="1"/>
    </xf>
    <xf numFmtId="0" fontId="66" fillId="2" borderId="149" xfId="0" applyFont="1" applyFill="1" applyBorder="1" applyAlignment="1" applyProtection="1">
      <alignment horizontal="left" vertical="top" wrapText="1"/>
    </xf>
    <xf numFmtId="0" fontId="65" fillId="2" borderId="75" xfId="0" applyFont="1" applyFill="1" applyBorder="1" applyAlignment="1" applyProtection="1">
      <alignment horizontal="left" vertical="top" wrapText="1"/>
    </xf>
    <xf numFmtId="0" fontId="65" fillId="2" borderId="76" xfId="0" applyFont="1" applyFill="1" applyBorder="1" applyAlignment="1" applyProtection="1">
      <alignment horizontal="left" vertical="top" wrapText="1"/>
    </xf>
    <xf numFmtId="0" fontId="64" fillId="2" borderId="74" xfId="0" applyFont="1" applyFill="1" applyBorder="1" applyAlignment="1" applyProtection="1">
      <alignment horizontal="left" vertical="top" wrapText="1"/>
    </xf>
    <xf numFmtId="0" fontId="64" fillId="2" borderId="62" xfId="0" applyFont="1" applyFill="1" applyBorder="1" applyAlignment="1" applyProtection="1">
      <alignment horizontal="left" vertical="top" wrapText="1"/>
    </xf>
    <xf numFmtId="0" fontId="64" fillId="2" borderId="77" xfId="0" applyFont="1" applyFill="1" applyBorder="1" applyAlignment="1" applyProtection="1">
      <alignment horizontal="left" vertical="top" wrapText="1"/>
    </xf>
    <xf numFmtId="0" fontId="64" fillId="2" borderId="78" xfId="0" applyFont="1" applyFill="1" applyBorder="1" applyAlignment="1" applyProtection="1">
      <alignment horizontal="left" vertical="top" wrapText="1"/>
    </xf>
    <xf numFmtId="0" fontId="65" fillId="0" borderId="55" xfId="0" applyFont="1" applyBorder="1" applyAlignment="1" applyProtection="1">
      <alignment horizontal="left" vertical="top"/>
    </xf>
    <xf numFmtId="0" fontId="64" fillId="2" borderId="79" xfId="0" applyFont="1" applyFill="1" applyBorder="1" applyAlignment="1" applyProtection="1">
      <alignment horizontal="left" vertical="top" wrapText="1"/>
    </xf>
    <xf numFmtId="0" fontId="64" fillId="2" borderId="62" xfId="0" applyFont="1" applyFill="1" applyBorder="1" applyAlignment="1" applyProtection="1">
      <alignment vertical="top" wrapText="1"/>
    </xf>
    <xf numFmtId="0" fontId="64" fillId="2" borderId="78" xfId="0" applyFont="1" applyFill="1" applyBorder="1" applyAlignment="1" applyProtection="1">
      <alignment vertical="top" wrapText="1"/>
    </xf>
    <xf numFmtId="0" fontId="9" fillId="13" borderId="80" xfId="0" applyFont="1" applyFill="1" applyBorder="1" applyAlignment="1" applyProtection="1">
      <alignment horizontal="left" vertical="top" wrapText="1"/>
    </xf>
    <xf numFmtId="0" fontId="64" fillId="2" borderId="150" xfId="0" applyFont="1" applyFill="1" applyBorder="1" applyAlignment="1" applyProtection="1">
      <alignment horizontal="left" vertical="top" wrapText="1"/>
    </xf>
    <xf numFmtId="0" fontId="64" fillId="2" borderId="151" xfId="0" applyFont="1" applyFill="1" applyBorder="1" applyAlignment="1" applyProtection="1">
      <alignment vertical="top" wrapText="1"/>
    </xf>
    <xf numFmtId="0" fontId="65" fillId="2" borderId="152" xfId="0" applyFont="1" applyFill="1" applyBorder="1" applyAlignment="1" applyProtection="1">
      <alignment horizontal="left" vertical="top" wrapText="1"/>
    </xf>
    <xf numFmtId="0" fontId="65" fillId="2" borderId="152" xfId="0" applyFont="1" applyFill="1" applyBorder="1" applyAlignment="1" applyProtection="1">
      <alignment horizontal="left" vertical="top" wrapText="1"/>
    </xf>
    <xf numFmtId="0" fontId="65" fillId="2" borderId="152" xfId="0" applyFont="1" applyFill="1" applyBorder="1" applyAlignment="1" applyProtection="1">
      <alignment horizontal="left" vertical="top"/>
    </xf>
    <xf numFmtId="0" fontId="65" fillId="0" borderId="152" xfId="0" applyFont="1" applyBorder="1" applyAlignment="1" applyProtection="1">
      <alignment horizontal="left" vertical="top" wrapText="1"/>
    </xf>
    <xf numFmtId="0" fontId="66" fillId="2" borderId="153" xfId="0" applyFont="1" applyFill="1" applyBorder="1" applyAlignment="1" applyProtection="1">
      <alignment horizontal="left" vertical="top" wrapText="1"/>
    </xf>
    <xf numFmtId="0" fontId="22" fillId="3" borderId="0" xfId="0" applyFont="1" applyFill="1" applyAlignment="1" applyProtection="1">
      <alignment vertical="center"/>
    </xf>
    <xf numFmtId="0" fontId="36" fillId="3" borderId="0" xfId="0" applyFont="1" applyFill="1" applyAlignment="1" applyProtection="1">
      <alignment horizontal="left" vertical="center"/>
    </xf>
    <xf numFmtId="0" fontId="22" fillId="3" borderId="0" xfId="0" applyFont="1" applyFill="1" applyAlignment="1" applyProtection="1">
      <alignment horizontal="center" vertical="center"/>
    </xf>
    <xf numFmtId="0" fontId="24" fillId="3" borderId="0" xfId="0" applyFont="1" applyFill="1" applyAlignment="1" applyProtection="1">
      <alignment vertical="center"/>
    </xf>
    <xf numFmtId="0" fontId="24" fillId="3" borderId="0" xfId="0" applyFont="1" applyFill="1" applyAlignment="1" applyProtection="1">
      <alignment horizontal="left" vertical="center"/>
    </xf>
    <xf numFmtId="0" fontId="12" fillId="3" borderId="0" xfId="0" applyFont="1" applyFill="1" applyAlignment="1" applyProtection="1">
      <alignment horizontal="center" vertical="top" wrapText="1"/>
    </xf>
    <xf numFmtId="0" fontId="38" fillId="3" borderId="0" xfId="0" applyFont="1" applyFill="1" applyAlignment="1" applyProtection="1">
      <alignment vertical="center"/>
    </xf>
    <xf numFmtId="0" fontId="37" fillId="3" borderId="0" xfId="0" applyFont="1" applyFill="1" applyAlignment="1" applyProtection="1">
      <alignment vertical="center"/>
    </xf>
    <xf numFmtId="0" fontId="30" fillId="3" borderId="0" xfId="0" applyFont="1" applyFill="1" applyAlignment="1" applyProtection="1">
      <alignment vertical="center"/>
    </xf>
    <xf numFmtId="0" fontId="21" fillId="3" borderId="0" xfId="0" applyFont="1" applyFill="1" applyAlignment="1" applyProtection="1">
      <alignment horizontal="center" vertical="center" textRotation="90" wrapText="1"/>
    </xf>
    <xf numFmtId="0" fontId="57" fillId="7" borderId="38" xfId="0" applyFont="1" applyFill="1" applyBorder="1" applyAlignment="1" applyProtection="1">
      <alignment horizontal="left" vertical="top" wrapText="1"/>
    </xf>
    <xf numFmtId="0" fontId="57" fillId="7" borderId="39" xfId="0" applyFont="1" applyFill="1" applyBorder="1" applyAlignment="1" applyProtection="1">
      <alignment horizontal="left" vertical="top" wrapText="1"/>
    </xf>
    <xf numFmtId="0" fontId="57" fillId="7" borderId="129" xfId="0" applyFont="1" applyFill="1" applyBorder="1" applyAlignment="1" applyProtection="1">
      <alignment horizontal="left" vertical="top" wrapText="1"/>
    </xf>
    <xf numFmtId="0" fontId="57" fillId="9" borderId="105" xfId="0" applyFont="1" applyFill="1" applyBorder="1" applyAlignment="1" applyProtection="1">
      <alignment horizontal="left" vertical="top"/>
    </xf>
    <xf numFmtId="0" fontId="57" fillId="9" borderId="106" xfId="0" applyFont="1" applyFill="1" applyBorder="1" applyAlignment="1" applyProtection="1">
      <alignment horizontal="left" vertical="top"/>
    </xf>
    <xf numFmtId="0" fontId="57" fillId="9" borderId="107" xfId="0" applyFont="1" applyFill="1" applyBorder="1" applyAlignment="1" applyProtection="1">
      <alignment horizontal="left" vertical="top"/>
    </xf>
    <xf numFmtId="0" fontId="57" fillId="7" borderId="130" xfId="0" applyFont="1" applyFill="1" applyBorder="1" applyAlignment="1" applyProtection="1">
      <alignment horizontal="left" vertical="top" wrapText="1"/>
    </xf>
    <xf numFmtId="0" fontId="57" fillId="7" borderId="98" xfId="0" applyFont="1" applyFill="1" applyBorder="1" applyAlignment="1" applyProtection="1">
      <alignment horizontal="left" vertical="top" wrapText="1"/>
    </xf>
    <xf numFmtId="0" fontId="57" fillId="7" borderId="76" xfId="0" applyFont="1" applyFill="1" applyBorder="1" applyAlignment="1" applyProtection="1">
      <alignment horizontal="left" vertical="top" wrapText="1"/>
    </xf>
    <xf numFmtId="0" fontId="58" fillId="9" borderId="55" xfId="0" applyFont="1" applyFill="1" applyBorder="1" applyAlignment="1" applyProtection="1">
      <alignment horizontal="left" vertical="top" wrapText="1"/>
    </xf>
    <xf numFmtId="0" fontId="58" fillId="9" borderId="73" xfId="0" applyFont="1" applyFill="1" applyBorder="1" applyAlignment="1" applyProtection="1">
      <alignment horizontal="left" vertical="top" wrapText="1"/>
    </xf>
    <xf numFmtId="0" fontId="58" fillId="9" borderId="53" xfId="0" applyFont="1" applyFill="1" applyBorder="1" applyAlignment="1" applyProtection="1">
      <alignment horizontal="left" vertical="top" wrapText="1"/>
    </xf>
    <xf numFmtId="0" fontId="58" fillId="9" borderId="102" xfId="0" applyFont="1" applyFill="1" applyBorder="1" applyAlignment="1" applyProtection="1">
      <alignment horizontal="left" vertical="top" wrapText="1"/>
    </xf>
    <xf numFmtId="0" fontId="73" fillId="10" borderId="85" xfId="0" applyFont="1" applyFill="1" applyBorder="1" applyAlignment="1" applyProtection="1">
      <alignment horizontal="left" vertical="top" wrapText="1"/>
    </xf>
    <xf numFmtId="0" fontId="42" fillId="10" borderId="73" xfId="0" applyFont="1" applyFill="1" applyBorder="1" applyAlignment="1" applyProtection="1">
      <alignment horizontal="left" vertical="top" wrapText="1"/>
    </xf>
    <xf numFmtId="0" fontId="42" fillId="10" borderId="53" xfId="0" applyFont="1" applyFill="1" applyBorder="1" applyAlignment="1" applyProtection="1">
      <alignment horizontal="left" vertical="top" wrapText="1"/>
    </xf>
    <xf numFmtId="0" fontId="42" fillId="10" borderId="54" xfId="0" applyFont="1" applyFill="1" applyBorder="1" applyAlignment="1" applyProtection="1">
      <alignment horizontal="left" vertical="top" wrapText="1"/>
    </xf>
    <xf numFmtId="0" fontId="42" fillId="2" borderId="73" xfId="0" applyFont="1" applyFill="1" applyBorder="1" applyAlignment="1" applyProtection="1">
      <alignment horizontal="left" vertical="top" wrapText="1"/>
    </xf>
    <xf numFmtId="0" fontId="42" fillId="2" borderId="102" xfId="0" applyFont="1" applyFill="1" applyBorder="1" applyAlignment="1" applyProtection="1">
      <alignment horizontal="left" vertical="top" wrapText="1"/>
    </xf>
    <xf numFmtId="49" fontId="42" fillId="2" borderId="73" xfId="0" applyNumberFormat="1" applyFont="1" applyFill="1" applyBorder="1" applyAlignment="1" applyProtection="1">
      <alignment horizontal="left" vertical="top" wrapText="1"/>
    </xf>
    <xf numFmtId="49" fontId="42" fillId="2" borderId="53" xfId="0" applyNumberFormat="1" applyFont="1" applyFill="1" applyBorder="1" applyAlignment="1" applyProtection="1">
      <alignment horizontal="left" vertical="top" wrapText="1"/>
    </xf>
    <xf numFmtId="49" fontId="42" fillId="2" borderId="102" xfId="0" applyNumberFormat="1" applyFont="1" applyFill="1" applyBorder="1" applyAlignment="1" applyProtection="1">
      <alignment horizontal="left" vertical="top" wrapText="1"/>
    </xf>
    <xf numFmtId="0" fontId="73" fillId="10" borderId="86"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0" fontId="42" fillId="10" borderId="103"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2" borderId="83" xfId="0" applyFont="1" applyFill="1" applyBorder="1" applyAlignment="1" applyProtection="1">
      <alignment horizontal="left" vertical="top" wrapText="1"/>
    </xf>
    <xf numFmtId="0" fontId="42" fillId="2" borderId="94" xfId="0" applyFont="1" applyFill="1" applyBorder="1" applyAlignment="1" applyProtection="1">
      <alignment horizontal="left" vertical="top" wrapText="1"/>
    </xf>
    <xf numFmtId="0" fontId="42" fillId="2" borderId="103" xfId="0" applyFont="1" applyFill="1" applyBorder="1" applyAlignment="1" applyProtection="1">
      <alignment horizontal="left" vertical="top" wrapText="1"/>
    </xf>
    <xf numFmtId="0" fontId="42" fillId="2" borderId="104" xfId="0" applyFont="1" applyFill="1" applyBorder="1" applyAlignment="1" applyProtection="1">
      <alignment horizontal="left" vertical="top" wrapText="1"/>
    </xf>
    <xf numFmtId="0" fontId="0" fillId="3" borderId="0" xfId="0" applyFill="1" applyAlignment="1" applyProtection="1">
      <alignment vertical="top"/>
    </xf>
    <xf numFmtId="0" fontId="38" fillId="3" borderId="0" xfId="0" applyFont="1" applyFill="1" applyAlignment="1" applyProtection="1">
      <alignment vertical="top"/>
    </xf>
    <xf numFmtId="0" fontId="48" fillId="7" borderId="90" xfId="0" applyFont="1" applyFill="1" applyBorder="1" applyAlignment="1" applyProtection="1">
      <alignment horizontal="center" vertical="top" wrapText="1"/>
    </xf>
    <xf numFmtId="0" fontId="48" fillId="7" borderId="89" xfId="0" applyFont="1" applyFill="1" applyBorder="1" applyAlignment="1" applyProtection="1">
      <alignment horizontal="left" vertical="top" wrapText="1"/>
    </xf>
    <xf numFmtId="0" fontId="48" fillId="7" borderId="100" xfId="0" applyFont="1" applyFill="1" applyBorder="1" applyAlignment="1" applyProtection="1">
      <alignment horizontal="left" vertical="top" wrapText="1"/>
    </xf>
    <xf numFmtId="0" fontId="48" fillId="7" borderId="129" xfId="0" applyFont="1" applyFill="1" applyBorder="1" applyAlignment="1" applyProtection="1">
      <alignment horizontal="left" vertical="top" wrapText="1"/>
    </xf>
    <xf numFmtId="0" fontId="48" fillId="7" borderId="39" xfId="0" applyFont="1" applyFill="1" applyBorder="1" applyAlignment="1" applyProtection="1">
      <alignment horizontal="left" vertical="top" wrapText="1"/>
    </xf>
    <xf numFmtId="0" fontId="48" fillId="7" borderId="40" xfId="0" applyFont="1" applyFill="1" applyBorder="1" applyAlignment="1" applyProtection="1">
      <alignment horizontal="left" vertical="top" wrapText="1"/>
    </xf>
    <xf numFmtId="0" fontId="48" fillId="7" borderId="75" xfId="0" applyFont="1" applyFill="1" applyBorder="1" applyAlignment="1" applyProtection="1">
      <alignment horizontal="left" vertical="top" wrapText="1"/>
    </xf>
    <xf numFmtId="0" fontId="48" fillId="7" borderId="76" xfId="0" applyFont="1" applyFill="1" applyBorder="1" applyAlignment="1" applyProtection="1">
      <alignment horizontal="left" vertical="top" wrapText="1"/>
    </xf>
    <xf numFmtId="0" fontId="48" fillId="7" borderId="98" xfId="0" applyFont="1" applyFill="1" applyBorder="1" applyAlignment="1" applyProtection="1">
      <alignment horizontal="left" vertical="top" wrapText="1"/>
    </xf>
    <xf numFmtId="0" fontId="48" fillId="7" borderId="109" xfId="0" applyFont="1" applyFill="1" applyBorder="1" applyAlignment="1" applyProtection="1">
      <alignment horizontal="left" vertical="top" wrapText="1"/>
    </xf>
    <xf numFmtId="0" fontId="48" fillId="9" borderId="92" xfId="0" applyFont="1" applyFill="1" applyBorder="1" applyAlignment="1" applyProtection="1">
      <alignment horizontal="left" vertical="top" wrapText="1"/>
    </xf>
    <xf numFmtId="0" fontId="42" fillId="2" borderId="62" xfId="0" applyFont="1" applyFill="1" applyBorder="1" applyAlignment="1" applyProtection="1">
      <alignment horizontal="left" vertical="top" wrapText="1"/>
    </xf>
    <xf numFmtId="0" fontId="42" fillId="2" borderId="55" xfId="0" applyFont="1" applyFill="1" applyBorder="1" applyAlignment="1" applyProtection="1">
      <alignment horizontal="left" vertical="top"/>
    </xf>
    <xf numFmtId="0" fontId="42" fillId="2" borderId="74" xfId="0" applyFont="1" applyFill="1" applyBorder="1" applyAlignment="1" applyProtection="1">
      <alignment horizontal="left" vertical="top"/>
    </xf>
    <xf numFmtId="0" fontId="42" fillId="2" borderId="73" xfId="0" applyFont="1" applyFill="1" applyBorder="1" applyAlignment="1" applyProtection="1">
      <alignment horizontal="left" vertical="top"/>
    </xf>
    <xf numFmtId="0" fontId="42" fillId="2" borderId="54" xfId="0" applyFont="1" applyFill="1" applyBorder="1" applyAlignment="1" applyProtection="1">
      <alignment horizontal="left" vertical="top"/>
    </xf>
    <xf numFmtId="0" fontId="42" fillId="2" borderId="74" xfId="0" applyFont="1" applyFill="1" applyBorder="1" applyAlignment="1" applyProtection="1">
      <alignment horizontal="left" vertical="top" wrapText="1"/>
    </xf>
    <xf numFmtId="0" fontId="42" fillId="2" borderId="60" xfId="0" applyFont="1" applyFill="1" applyBorder="1" applyAlignment="1" applyProtection="1">
      <alignment horizontal="left" vertical="top" wrapText="1"/>
    </xf>
    <xf numFmtId="0" fontId="42" fillId="2" borderId="126" xfId="0" applyFont="1" applyFill="1" applyBorder="1" applyAlignment="1" applyProtection="1">
      <alignment horizontal="left" vertical="top" wrapText="1"/>
    </xf>
    <xf numFmtId="0" fontId="42" fillId="2" borderId="75" xfId="0" applyFont="1" applyFill="1" applyBorder="1" applyAlignment="1" applyProtection="1">
      <alignment horizontal="left" vertical="top" wrapText="1"/>
    </xf>
    <xf numFmtId="0" fontId="42" fillId="2" borderId="98" xfId="0" applyFont="1" applyFill="1" applyBorder="1" applyAlignment="1" applyProtection="1">
      <alignment horizontal="left" vertical="top" wrapText="1"/>
    </xf>
    <xf numFmtId="0" fontId="42" fillId="2" borderId="109" xfId="0" applyFont="1" applyFill="1" applyBorder="1" applyAlignment="1" applyProtection="1">
      <alignment horizontal="left" vertical="top" wrapText="1"/>
    </xf>
    <xf numFmtId="0" fontId="42" fillId="2" borderId="53" xfId="0" applyFont="1" applyFill="1" applyBorder="1" applyAlignment="1" applyProtection="1">
      <alignment horizontal="left" vertical="top"/>
    </xf>
    <xf numFmtId="0" fontId="42" fillId="2" borderId="62" xfId="0" applyFont="1" applyFill="1" applyBorder="1" applyAlignment="1" applyProtection="1">
      <alignment horizontal="left" vertical="top"/>
    </xf>
    <xf numFmtId="0" fontId="42" fillId="2" borderId="78" xfId="0" applyFont="1" applyFill="1" applyBorder="1" applyAlignment="1" applyProtection="1">
      <alignment horizontal="left" vertical="top"/>
    </xf>
    <xf numFmtId="0" fontId="42" fillId="2" borderId="77" xfId="0" applyFont="1" applyFill="1" applyBorder="1" applyAlignment="1" applyProtection="1">
      <alignment horizontal="left" vertical="top" wrapText="1"/>
    </xf>
    <xf numFmtId="0" fontId="42" fillId="2" borderId="0" xfId="0" applyFont="1" applyFill="1" applyAlignment="1" applyProtection="1">
      <alignment horizontal="left" vertical="top" wrapText="1"/>
    </xf>
    <xf numFmtId="0" fontId="42" fillId="2" borderId="88" xfId="0" applyFont="1" applyFill="1" applyBorder="1" applyAlignment="1" applyProtection="1">
      <alignment horizontal="left" vertical="top" wrapText="1"/>
    </xf>
    <xf numFmtId="0" fontId="42" fillId="2" borderId="79" xfId="0" applyFont="1" applyFill="1" applyBorder="1" applyAlignment="1" applyProtection="1">
      <alignment horizontal="left" vertical="top"/>
    </xf>
    <xf numFmtId="0" fontId="42" fillId="2" borderId="75" xfId="0" applyFont="1" applyFill="1" applyBorder="1" applyAlignment="1" applyProtection="1">
      <alignment horizontal="left" vertical="top"/>
    </xf>
    <xf numFmtId="0" fontId="42" fillId="2" borderId="77" xfId="0" applyFont="1" applyFill="1" applyBorder="1" applyAlignment="1" applyProtection="1">
      <alignment horizontal="left" vertical="top"/>
    </xf>
    <xf numFmtId="0" fontId="50" fillId="3" borderId="0" xfId="0" applyFont="1" applyFill="1" applyProtection="1"/>
    <xf numFmtId="0" fontId="42" fillId="2" borderId="74" xfId="0" applyFont="1" applyFill="1" applyBorder="1" applyAlignment="1" applyProtection="1">
      <alignment vertical="top"/>
    </xf>
    <xf numFmtId="0" fontId="42" fillId="2" borderId="54" xfId="0" applyFont="1" applyFill="1" applyBorder="1" applyAlignment="1" applyProtection="1">
      <alignment horizontal="left"/>
    </xf>
    <xf numFmtId="0" fontId="46" fillId="2" borderId="73" xfId="0" applyFont="1" applyFill="1" applyBorder="1" applyAlignment="1" applyProtection="1">
      <alignment horizontal="left" vertical="top"/>
    </xf>
    <xf numFmtId="0" fontId="46" fillId="2" borderId="54" xfId="0" applyFont="1" applyFill="1" applyBorder="1" applyAlignment="1" applyProtection="1">
      <alignment horizontal="left" vertical="top"/>
    </xf>
    <xf numFmtId="0" fontId="42" fillId="2" borderId="78" xfId="0" applyFont="1" applyFill="1" applyBorder="1" applyAlignment="1" applyProtection="1">
      <alignment horizontal="left" vertical="top" wrapText="1"/>
    </xf>
    <xf numFmtId="0" fontId="42" fillId="2" borderId="79" xfId="0" applyFont="1" applyFill="1" applyBorder="1" applyAlignment="1" applyProtection="1">
      <alignment horizontal="left" vertical="top" wrapText="1"/>
    </xf>
    <xf numFmtId="0" fontId="42" fillId="2" borderId="55" xfId="0" applyFont="1" applyFill="1" applyBorder="1" applyAlignment="1" applyProtection="1">
      <alignment horizontal="left"/>
    </xf>
    <xf numFmtId="0" fontId="48" fillId="11" borderId="85" xfId="0" applyFont="1" applyFill="1" applyBorder="1" applyAlignment="1" applyProtection="1">
      <alignment horizontal="left" vertical="top" wrapText="1"/>
    </xf>
    <xf numFmtId="0" fontId="42" fillId="2" borderId="74" xfId="0" applyFont="1" applyFill="1" applyBorder="1" applyAlignment="1" applyProtection="1">
      <alignment horizontal="left" vertical="top"/>
    </xf>
    <xf numFmtId="0" fontId="42" fillId="2" borderId="62" xfId="0" applyFont="1" applyFill="1" applyBorder="1" applyAlignment="1" applyProtection="1">
      <alignment vertical="top"/>
    </xf>
    <xf numFmtId="0" fontId="42" fillId="2" borderId="78" xfId="0" applyFont="1" applyFill="1" applyBorder="1" applyAlignment="1" applyProtection="1">
      <alignment vertical="top"/>
    </xf>
    <xf numFmtId="0" fontId="42" fillId="2" borderId="118" xfId="0" applyFont="1" applyFill="1" applyBorder="1" applyAlignment="1" applyProtection="1">
      <alignment horizontal="left" vertical="top"/>
    </xf>
    <xf numFmtId="0" fontId="42" fillId="2" borderId="119" xfId="0" applyFont="1" applyFill="1" applyBorder="1" applyAlignment="1" applyProtection="1">
      <alignment horizontal="left" vertical="top"/>
    </xf>
    <xf numFmtId="0" fontId="42" fillId="2" borderId="75" xfId="0" applyFont="1" applyFill="1" applyBorder="1" applyAlignment="1" applyProtection="1">
      <alignment vertical="top"/>
    </xf>
    <xf numFmtId="0" fontId="42" fillId="2" borderId="73" xfId="0" applyFont="1" applyFill="1" applyBorder="1" applyAlignment="1" applyProtection="1">
      <alignment horizontal="left" vertical="top"/>
    </xf>
    <xf numFmtId="0" fontId="46" fillId="2" borderId="55" xfId="0" applyFont="1" applyFill="1" applyBorder="1" applyAlignment="1" applyProtection="1">
      <alignment horizontal="left" vertical="top"/>
    </xf>
    <xf numFmtId="0" fontId="48" fillId="11" borderId="86" xfId="0" applyFont="1" applyFill="1" applyBorder="1" applyAlignment="1" applyProtection="1">
      <alignment horizontal="left" vertical="top" wrapText="1"/>
    </xf>
    <xf numFmtId="0" fontId="42" fillId="2" borderId="83" xfId="0" applyFont="1" applyFill="1" applyBorder="1" applyAlignment="1" applyProtection="1">
      <alignment horizontal="left" vertical="top" wrapText="1"/>
    </xf>
    <xf numFmtId="0" fontId="42" fillId="2" borderId="83" xfId="0" applyFont="1" applyFill="1" applyBorder="1" applyAlignment="1" applyProtection="1">
      <alignment horizontal="left" vertical="top"/>
    </xf>
    <xf numFmtId="0" fontId="42" fillId="2" borderId="94" xfId="0" applyFont="1" applyFill="1" applyBorder="1" applyAlignment="1" applyProtection="1">
      <alignment horizontal="left" vertical="top"/>
    </xf>
    <xf numFmtId="0" fontId="42" fillId="2" borderId="103" xfId="0" applyFont="1" applyFill="1" applyBorder="1" applyAlignment="1" applyProtection="1">
      <alignment horizontal="left" vertical="top"/>
    </xf>
    <xf numFmtId="0" fontId="42" fillId="2" borderId="95" xfId="0" applyFont="1" applyFill="1" applyBorder="1" applyAlignment="1" applyProtection="1">
      <alignment horizontal="left" vertical="top"/>
    </xf>
    <xf numFmtId="0" fontId="46" fillId="2" borderId="83" xfId="0" applyFont="1" applyFill="1" applyBorder="1" applyAlignment="1" applyProtection="1">
      <alignment horizontal="left" vertical="top"/>
    </xf>
    <xf numFmtId="0" fontId="42" fillId="2" borderId="81" xfId="0" applyFont="1" applyFill="1" applyBorder="1" applyAlignment="1" applyProtection="1">
      <alignment horizontal="left" vertical="top" wrapText="1"/>
    </xf>
    <xf numFmtId="0" fontId="42" fillId="2" borderId="42" xfId="0" applyFont="1" applyFill="1" applyBorder="1" applyAlignment="1" applyProtection="1">
      <alignment horizontal="left" vertical="top" wrapText="1"/>
    </xf>
    <xf numFmtId="0" fontId="42" fillId="2" borderId="43" xfId="0" applyFont="1" applyFill="1" applyBorder="1" applyAlignment="1" applyProtection="1">
      <alignment horizontal="left" vertical="top" wrapText="1"/>
    </xf>
    <xf numFmtId="0" fontId="38" fillId="3" borderId="0" xfId="0" applyFont="1" applyFill="1" applyProtection="1"/>
    <xf numFmtId="0" fontId="15" fillId="3" borderId="0" xfId="0" applyFont="1" applyFill="1" applyProtection="1"/>
    <xf numFmtId="0" fontId="27" fillId="3" borderId="0" xfId="0" applyFont="1" applyFill="1" applyAlignment="1" applyProtection="1">
      <alignment horizontal="left" vertical="center"/>
    </xf>
    <xf numFmtId="0" fontId="14" fillId="7" borderId="90" xfId="0" applyFont="1" applyFill="1" applyBorder="1" applyAlignment="1" applyProtection="1">
      <alignment horizontal="left" vertical="top" wrapText="1"/>
    </xf>
    <xf numFmtId="0" fontId="51" fillId="7" borderId="89" xfId="0" applyFont="1" applyFill="1" applyBorder="1" applyAlignment="1" applyProtection="1">
      <alignment horizontal="left" vertical="top" wrapText="1"/>
    </xf>
    <xf numFmtId="0" fontId="51" fillId="7" borderId="84" xfId="0" applyFont="1" applyFill="1" applyBorder="1" applyAlignment="1" applyProtection="1">
      <alignment horizontal="center" vertical="top" wrapText="1"/>
    </xf>
    <xf numFmtId="0" fontId="51" fillId="7" borderId="89" xfId="0" applyFont="1" applyFill="1" applyBorder="1" applyAlignment="1" applyProtection="1">
      <alignment horizontal="left" vertical="top" wrapText="1"/>
    </xf>
    <xf numFmtId="0" fontId="51" fillId="7" borderId="105" xfId="0" applyFont="1" applyFill="1" applyBorder="1" applyAlignment="1" applyProtection="1">
      <alignment horizontal="left" vertical="top"/>
    </xf>
    <xf numFmtId="0" fontId="51" fillId="7" borderId="55" xfId="0" applyFont="1" applyFill="1" applyBorder="1" applyAlignment="1" applyProtection="1">
      <alignment horizontal="center" vertical="top" wrapText="1"/>
    </xf>
    <xf numFmtId="0" fontId="51" fillId="7" borderId="55" xfId="0" applyFont="1" applyFill="1" applyBorder="1" applyAlignment="1" applyProtection="1">
      <alignment vertical="top"/>
    </xf>
    <xf numFmtId="0" fontId="51" fillId="7" borderId="56" xfId="0" applyFont="1" applyFill="1" applyBorder="1" applyAlignment="1" applyProtection="1">
      <alignment vertical="top"/>
    </xf>
    <xf numFmtId="3" fontId="0" fillId="3" borderId="55" xfId="0" applyNumberFormat="1" applyFill="1" applyBorder="1" applyAlignment="1" applyProtection="1">
      <alignment horizontal="left" vertical="top"/>
    </xf>
    <xf numFmtId="0" fontId="15" fillId="2" borderId="55" xfId="0" applyFont="1" applyFill="1" applyBorder="1" applyAlignment="1" applyProtection="1">
      <alignment horizontal="center" vertical="top" wrapText="1"/>
    </xf>
    <xf numFmtId="0" fontId="0" fillId="2" borderId="55" xfId="0" applyFill="1" applyBorder="1" applyAlignment="1" applyProtection="1">
      <alignment horizontal="left" vertical="top"/>
    </xf>
    <xf numFmtId="0" fontId="42" fillId="3" borderId="62" xfId="0" applyFont="1" applyFill="1" applyBorder="1" applyAlignment="1" applyProtection="1">
      <alignment horizontal="left" vertical="top" wrapText="1"/>
    </xf>
    <xf numFmtId="0" fontId="42" fillId="2" borderId="63" xfId="0" applyFont="1" applyFill="1" applyBorder="1" applyAlignment="1" applyProtection="1">
      <alignment horizontal="left" vertical="top" wrapText="1"/>
    </xf>
    <xf numFmtId="0" fontId="48" fillId="9" borderId="93" xfId="0" applyFont="1" applyFill="1" applyBorder="1" applyAlignment="1" applyProtection="1">
      <alignment horizontal="left" vertical="top" wrapText="1"/>
    </xf>
    <xf numFmtId="0" fontId="42" fillId="3" borderId="63" xfId="0" applyFont="1" applyFill="1" applyBorder="1" applyAlignment="1" applyProtection="1">
      <alignment horizontal="left" vertical="top" wrapText="1"/>
    </xf>
    <xf numFmtId="0" fontId="0" fillId="3" borderId="55" xfId="0" applyFill="1" applyBorder="1" applyAlignment="1" applyProtection="1">
      <alignment horizontal="left" vertical="top"/>
    </xf>
    <xf numFmtId="0" fontId="42" fillId="0" borderId="62" xfId="0" applyFont="1" applyBorder="1" applyAlignment="1" applyProtection="1">
      <alignment horizontal="left" vertical="top" wrapText="1"/>
    </xf>
    <xf numFmtId="0" fontId="42" fillId="2" borderId="78" xfId="0" applyFont="1" applyFill="1" applyBorder="1" applyAlignment="1" applyProtection="1">
      <alignment horizontal="left" vertical="top"/>
    </xf>
    <xf numFmtId="0" fontId="42" fillId="2" borderId="79" xfId="0" applyFont="1" applyFill="1" applyBorder="1" applyAlignment="1" applyProtection="1">
      <alignment horizontal="left" vertical="top"/>
    </xf>
    <xf numFmtId="0" fontId="42" fillId="3" borderId="55" xfId="0" applyFont="1" applyFill="1" applyBorder="1" applyAlignment="1" applyProtection="1">
      <alignment horizontal="left" vertical="top" wrapText="1"/>
    </xf>
    <xf numFmtId="0" fontId="42" fillId="3" borderId="56" xfId="0" applyFont="1" applyFill="1" applyBorder="1" applyAlignment="1" applyProtection="1">
      <alignment horizontal="left" vertical="top" wrapText="1"/>
    </xf>
    <xf numFmtId="0" fontId="42" fillId="3" borderId="62" xfId="0" applyFont="1" applyFill="1" applyBorder="1" applyAlignment="1" applyProtection="1">
      <alignment horizontal="left" wrapText="1"/>
    </xf>
    <xf numFmtId="0" fontId="74" fillId="2" borderId="55" xfId="0" applyFont="1" applyFill="1" applyBorder="1" applyAlignment="1" applyProtection="1">
      <alignment horizontal="left" vertical="top"/>
    </xf>
    <xf numFmtId="0" fontId="42" fillId="3" borderId="62" xfId="0" applyFont="1" applyFill="1" applyBorder="1" applyAlignment="1" applyProtection="1">
      <alignment vertical="top" wrapText="1"/>
    </xf>
    <xf numFmtId="0" fontId="42" fillId="3" borderId="63" xfId="0" applyFont="1" applyFill="1" applyBorder="1" applyAlignment="1" applyProtection="1">
      <alignment vertical="top" wrapText="1"/>
    </xf>
    <xf numFmtId="0" fontId="42" fillId="3" borderId="78" xfId="0" applyFont="1" applyFill="1" applyBorder="1" applyAlignment="1" applyProtection="1">
      <alignment vertical="top" wrapText="1"/>
    </xf>
    <xf numFmtId="0" fontId="42" fillId="3" borderId="101" xfId="0" applyFont="1" applyFill="1" applyBorder="1" applyAlignment="1" applyProtection="1">
      <alignment vertical="top" wrapText="1"/>
    </xf>
    <xf numFmtId="0" fontId="0" fillId="2" borderId="73" xfId="0" applyFill="1" applyBorder="1" applyAlignment="1" applyProtection="1">
      <alignment horizontal="left" vertical="top"/>
    </xf>
    <xf numFmtId="0" fontId="42" fillId="3" borderId="120" xfId="0" applyFont="1" applyFill="1" applyBorder="1" applyAlignment="1" applyProtection="1">
      <alignment vertical="top" wrapText="1"/>
    </xf>
    <xf numFmtId="0" fontId="42" fillId="3" borderId="124" xfId="0" applyFont="1" applyFill="1" applyBorder="1" applyAlignment="1" applyProtection="1">
      <alignment vertical="top" wrapText="1"/>
    </xf>
    <xf numFmtId="0" fontId="42" fillId="3" borderId="70" xfId="0" applyFont="1" applyFill="1" applyBorder="1" applyAlignment="1" applyProtection="1">
      <alignment vertical="top" wrapText="1"/>
    </xf>
    <xf numFmtId="0" fontId="42" fillId="2" borderId="110" xfId="0" applyFont="1" applyFill="1" applyBorder="1" applyAlignment="1" applyProtection="1">
      <alignment vertical="top" wrapText="1"/>
    </xf>
    <xf numFmtId="0" fontId="42" fillId="3" borderId="79" xfId="0" applyFont="1" applyFill="1" applyBorder="1" applyAlignment="1" applyProtection="1">
      <alignment vertical="top" wrapText="1"/>
    </xf>
    <xf numFmtId="0" fontId="42" fillId="2" borderId="97" xfId="0" applyFont="1" applyFill="1" applyBorder="1" applyAlignment="1" applyProtection="1">
      <alignment vertical="top" wrapText="1"/>
    </xf>
    <xf numFmtId="0" fontId="42" fillId="3" borderId="64" xfId="0" applyFont="1" applyFill="1" applyBorder="1" applyAlignment="1" applyProtection="1">
      <alignment vertical="top" wrapText="1"/>
    </xf>
    <xf numFmtId="0" fontId="42" fillId="3" borderId="66" xfId="0" applyFont="1" applyFill="1" applyBorder="1" applyAlignment="1" applyProtection="1">
      <alignment vertical="top" wrapText="1"/>
    </xf>
    <xf numFmtId="0" fontId="42" fillId="3" borderId="122" xfId="0" applyFont="1" applyFill="1" applyBorder="1" applyAlignment="1" applyProtection="1">
      <alignment vertical="top" wrapText="1"/>
    </xf>
    <xf numFmtId="0" fontId="42" fillId="3" borderId="115" xfId="0" applyFont="1" applyFill="1" applyBorder="1" applyAlignment="1" applyProtection="1">
      <alignment vertical="top" wrapText="1"/>
    </xf>
    <xf numFmtId="0" fontId="42" fillId="3" borderId="78" xfId="0" applyFont="1" applyFill="1" applyBorder="1" applyAlignment="1" applyProtection="1">
      <alignment horizontal="left" vertical="top" wrapText="1"/>
    </xf>
    <xf numFmtId="0" fontId="42" fillId="2" borderId="101" xfId="0" applyFont="1" applyFill="1" applyBorder="1" applyAlignment="1" applyProtection="1">
      <alignment horizontal="left" vertical="top" wrapText="1"/>
    </xf>
    <xf numFmtId="1" fontId="0" fillId="3" borderId="55" xfId="0" applyNumberFormat="1" applyFill="1" applyBorder="1" applyAlignment="1" applyProtection="1">
      <alignment horizontal="left" vertical="top"/>
    </xf>
    <xf numFmtId="0" fontId="42" fillId="3" borderId="74" xfId="0" applyFont="1" applyFill="1" applyBorder="1" applyAlignment="1" applyProtection="1">
      <alignment vertical="top" wrapText="1"/>
    </xf>
    <xf numFmtId="0" fontId="42" fillId="3" borderId="113" xfId="0" applyFont="1" applyFill="1" applyBorder="1" applyAlignment="1" applyProtection="1">
      <alignment vertical="top" wrapText="1"/>
    </xf>
    <xf numFmtId="0" fontId="42" fillId="3" borderId="77" xfId="0" applyFont="1" applyFill="1" applyBorder="1" applyAlignment="1" applyProtection="1">
      <alignment vertical="top" wrapText="1"/>
    </xf>
    <xf numFmtId="0" fontId="42" fillId="3" borderId="114" xfId="0" applyFont="1" applyFill="1" applyBorder="1" applyAlignment="1" applyProtection="1">
      <alignment vertical="top" wrapText="1"/>
    </xf>
    <xf numFmtId="0" fontId="42" fillId="3" borderId="131" xfId="0" applyFont="1" applyFill="1" applyBorder="1" applyAlignment="1" applyProtection="1">
      <alignment vertical="top" wrapText="1"/>
    </xf>
    <xf numFmtId="0" fontId="42" fillId="3" borderId="132" xfId="0" applyFont="1" applyFill="1" applyBorder="1" applyProtection="1"/>
    <xf numFmtId="0" fontId="42" fillId="3" borderId="110" xfId="0" applyFont="1" applyFill="1" applyBorder="1" applyAlignment="1" applyProtection="1">
      <alignment vertical="top" wrapText="1"/>
    </xf>
    <xf numFmtId="0" fontId="0" fillId="2" borderId="62" xfId="0" applyFill="1" applyBorder="1" applyAlignment="1" applyProtection="1">
      <alignment vertical="top"/>
    </xf>
    <xf numFmtId="0" fontId="42" fillId="2" borderId="77" xfId="0" applyFont="1" applyFill="1" applyBorder="1" applyAlignment="1" applyProtection="1">
      <alignment vertical="top" wrapText="1"/>
    </xf>
    <xf numFmtId="0" fontId="42" fillId="3" borderId="111" xfId="0" applyFont="1" applyFill="1" applyBorder="1" applyAlignment="1" applyProtection="1">
      <alignment vertical="top" wrapText="1"/>
    </xf>
    <xf numFmtId="0" fontId="42" fillId="2" borderId="73" xfId="0" applyFont="1" applyFill="1" applyBorder="1" applyAlignment="1" applyProtection="1">
      <alignment vertical="top"/>
    </xf>
    <xf numFmtId="0" fontId="42" fillId="2" borderId="64" xfId="0" applyFont="1" applyFill="1" applyBorder="1" applyAlignment="1" applyProtection="1">
      <alignment vertical="top"/>
    </xf>
    <xf numFmtId="0" fontId="0" fillId="3" borderId="54" xfId="0" applyFill="1" applyBorder="1" applyAlignment="1" applyProtection="1">
      <alignment horizontal="left" vertical="top"/>
    </xf>
    <xf numFmtId="0" fontId="0" fillId="2" borderId="73" xfId="0" applyFill="1" applyBorder="1" applyAlignment="1" applyProtection="1">
      <alignment horizontal="left"/>
    </xf>
    <xf numFmtId="0" fontId="42" fillId="3" borderId="121" xfId="0" applyFont="1" applyFill="1" applyBorder="1" applyAlignment="1" applyProtection="1">
      <alignment vertical="top" wrapText="1"/>
    </xf>
    <xf numFmtId="0" fontId="42" fillId="2" borderId="115" xfId="0" applyFont="1" applyFill="1" applyBorder="1" applyAlignment="1" applyProtection="1">
      <alignment vertical="top" wrapText="1"/>
    </xf>
    <xf numFmtId="0" fontId="46" fillId="2" borderId="73" xfId="0" applyFont="1" applyFill="1" applyBorder="1" applyAlignment="1" applyProtection="1">
      <alignment horizontal="left" vertical="top"/>
    </xf>
    <xf numFmtId="0" fontId="42" fillId="3" borderId="75" xfId="0" applyFont="1" applyFill="1" applyBorder="1" applyAlignment="1" applyProtection="1">
      <alignment vertical="top" wrapText="1"/>
    </xf>
    <xf numFmtId="0" fontId="42" fillId="3" borderId="140" xfId="0" applyFont="1" applyFill="1" applyBorder="1" applyAlignment="1" applyProtection="1">
      <alignment vertical="top" wrapText="1"/>
    </xf>
    <xf numFmtId="0" fontId="42" fillId="3" borderId="117" xfId="0" applyFont="1" applyFill="1" applyBorder="1" applyAlignment="1" applyProtection="1">
      <alignment horizontal="left" vertical="top" wrapText="1"/>
    </xf>
    <xf numFmtId="0" fontId="42" fillId="3" borderId="118" xfId="0" applyFont="1" applyFill="1" applyBorder="1" applyAlignment="1" applyProtection="1">
      <alignment horizontal="center" vertical="top" wrapText="1"/>
    </xf>
    <xf numFmtId="0" fontId="42" fillId="3" borderId="101" xfId="0" applyFont="1" applyFill="1" applyBorder="1" applyAlignment="1" applyProtection="1">
      <alignment horizontal="left" vertical="top" wrapText="1"/>
    </xf>
    <xf numFmtId="0" fontId="48" fillId="9" borderId="91" xfId="0" applyFont="1" applyFill="1" applyBorder="1" applyAlignment="1" applyProtection="1">
      <alignment horizontal="left" vertical="top" wrapText="1"/>
    </xf>
    <xf numFmtId="0" fontId="48" fillId="11" borderId="92" xfId="0" applyFont="1" applyFill="1" applyBorder="1" applyAlignment="1" applyProtection="1">
      <alignment horizontal="left" vertical="top" wrapText="1"/>
    </xf>
    <xf numFmtId="0" fontId="42" fillId="3" borderId="79" xfId="0" applyFont="1" applyFill="1" applyBorder="1" applyAlignment="1" applyProtection="1">
      <alignment horizontal="left" vertical="top" wrapText="1"/>
    </xf>
    <xf numFmtId="0" fontId="42" fillId="2" borderId="123" xfId="0" applyFont="1" applyFill="1" applyBorder="1" applyAlignment="1" applyProtection="1">
      <alignment vertical="top" wrapText="1"/>
    </xf>
    <xf numFmtId="0" fontId="0" fillId="3" borderId="55" xfId="0" applyFill="1" applyBorder="1" applyAlignment="1" applyProtection="1">
      <alignment horizontal="left"/>
    </xf>
    <xf numFmtId="0" fontId="15" fillId="2" borderId="55" xfId="0" applyFont="1" applyFill="1" applyBorder="1" applyAlignment="1" applyProtection="1">
      <alignment horizontal="center" wrapText="1"/>
    </xf>
    <xf numFmtId="0" fontId="0" fillId="2" borderId="55" xfId="0" applyFill="1" applyBorder="1" applyAlignment="1" applyProtection="1">
      <alignment horizontal="left"/>
    </xf>
    <xf numFmtId="0" fontId="42" fillId="2" borderId="63" xfId="0" applyFont="1" applyFill="1" applyBorder="1" applyAlignment="1" applyProtection="1">
      <alignment vertical="top" wrapText="1"/>
    </xf>
    <xf numFmtId="0" fontId="42" fillId="2" borderId="128" xfId="0" applyFont="1" applyFill="1" applyBorder="1" applyAlignment="1" applyProtection="1">
      <alignment vertical="top" wrapText="1"/>
    </xf>
    <xf numFmtId="0" fontId="42" fillId="2" borderId="131" xfId="0" applyFont="1" applyFill="1" applyBorder="1" applyAlignment="1" applyProtection="1">
      <alignment horizontal="left" vertical="top"/>
    </xf>
    <xf numFmtId="0" fontId="0" fillId="2" borderId="73" xfId="0" applyFill="1" applyBorder="1" applyAlignment="1" applyProtection="1">
      <alignment horizontal="fill" vertical="top"/>
    </xf>
    <xf numFmtId="0" fontId="42" fillId="2" borderId="78" xfId="0" applyFont="1" applyFill="1" applyBorder="1" applyAlignment="1" applyProtection="1">
      <alignment vertical="top" wrapText="1"/>
    </xf>
    <xf numFmtId="0" fontId="42" fillId="2" borderId="64" xfId="0" applyFont="1" applyFill="1" applyBorder="1" applyAlignment="1" applyProtection="1">
      <alignment horizontal="left" vertical="top"/>
    </xf>
    <xf numFmtId="0" fontId="42" fillId="2" borderId="64" xfId="0" applyFont="1" applyFill="1" applyBorder="1" applyAlignment="1" applyProtection="1">
      <alignment vertical="top" wrapText="1"/>
    </xf>
    <xf numFmtId="0" fontId="42" fillId="3" borderId="133" xfId="0" applyFont="1" applyFill="1" applyBorder="1" applyAlignment="1" applyProtection="1">
      <alignment vertical="top" wrapText="1"/>
    </xf>
    <xf numFmtId="0" fontId="42" fillId="2" borderId="62" xfId="0" applyFont="1" applyFill="1" applyBorder="1" applyAlignment="1" applyProtection="1">
      <alignment vertical="top" wrapText="1"/>
    </xf>
    <xf numFmtId="0" fontId="42" fillId="2" borderId="119" xfId="0" applyFont="1" applyFill="1" applyBorder="1" applyAlignment="1" applyProtection="1">
      <alignment vertical="top"/>
    </xf>
    <xf numFmtId="0" fontId="43" fillId="2" borderId="54" xfId="0" applyFont="1" applyFill="1" applyBorder="1" applyAlignment="1" applyProtection="1">
      <alignment horizontal="left" vertical="top"/>
    </xf>
    <xf numFmtId="0" fontId="42" fillId="2" borderId="79" xfId="0" applyFont="1" applyFill="1" applyBorder="1" applyAlignment="1" applyProtection="1">
      <alignment vertical="top"/>
    </xf>
    <xf numFmtId="0" fontId="42" fillId="3" borderId="123" xfId="0" applyFont="1" applyFill="1" applyBorder="1" applyAlignment="1" applyProtection="1">
      <alignment vertical="top" wrapText="1"/>
    </xf>
    <xf numFmtId="0" fontId="0" fillId="3" borderId="83" xfId="0" applyFill="1" applyBorder="1" applyAlignment="1" applyProtection="1">
      <alignment horizontal="left" vertical="top"/>
    </xf>
    <xf numFmtId="0" fontId="15" fillId="2" borderId="83" xfId="0" applyFont="1" applyFill="1" applyBorder="1" applyAlignment="1" applyProtection="1">
      <alignment horizontal="center" vertical="top" wrapText="1"/>
    </xf>
    <xf numFmtId="0" fontId="0" fillId="2" borderId="83" xfId="0" applyFill="1" applyBorder="1" applyAlignment="1" applyProtection="1">
      <alignment horizontal="left" vertical="top"/>
    </xf>
    <xf numFmtId="0" fontId="42" fillId="3" borderId="82" xfId="0" applyFont="1" applyFill="1" applyBorder="1" applyAlignment="1" applyProtection="1">
      <alignment vertical="top" wrapText="1"/>
    </xf>
    <xf numFmtId="0" fontId="42" fillId="3" borderId="116" xfId="0" applyFont="1" applyFill="1" applyBorder="1" applyAlignment="1" applyProtection="1">
      <alignment vertical="top" wrapText="1"/>
    </xf>
    <xf numFmtId="0" fontId="48" fillId="7" borderId="89" xfId="0" applyFont="1" applyFill="1" applyBorder="1" applyAlignment="1" applyProtection="1">
      <alignment vertical="top" wrapText="1"/>
    </xf>
    <xf numFmtId="0" fontId="48" fillId="7" borderId="105" xfId="0" applyFont="1" applyFill="1" applyBorder="1" applyAlignment="1" applyProtection="1">
      <alignment horizontal="left" vertical="top" wrapText="1"/>
    </xf>
    <xf numFmtId="0" fontId="48" fillId="7" borderId="106" xfId="0" applyFont="1" applyFill="1" applyBorder="1" applyAlignment="1" applyProtection="1">
      <alignment horizontal="left" vertical="top" wrapText="1"/>
    </xf>
    <xf numFmtId="0" fontId="48" fillId="7" borderId="107" xfId="0" applyFont="1" applyFill="1" applyBorder="1" applyAlignment="1" applyProtection="1">
      <alignment horizontal="left" vertical="top" wrapText="1"/>
    </xf>
    <xf numFmtId="0" fontId="48" fillId="7" borderId="91" xfId="0" applyFont="1" applyFill="1" applyBorder="1" applyAlignment="1" applyProtection="1">
      <alignment horizontal="center" vertical="top" wrapText="1"/>
    </xf>
    <xf numFmtId="0" fontId="48" fillId="7" borderId="79" xfId="0" applyFont="1" applyFill="1" applyBorder="1" applyAlignment="1" applyProtection="1">
      <alignment vertical="top" wrapText="1"/>
    </xf>
    <xf numFmtId="0" fontId="48" fillId="7" borderId="55" xfId="0" applyFont="1" applyFill="1" applyBorder="1" applyAlignment="1" applyProtection="1">
      <alignment horizontal="left" vertical="top" wrapText="1"/>
    </xf>
    <xf numFmtId="0" fontId="48" fillId="7" borderId="56" xfId="0" applyFont="1" applyFill="1" applyBorder="1" applyAlignment="1" applyProtection="1">
      <alignment horizontal="left" vertical="top" wrapText="1"/>
    </xf>
    <xf numFmtId="0" fontId="42" fillId="2" borderId="55" xfId="0" applyFont="1" applyFill="1" applyBorder="1" applyAlignment="1" applyProtection="1">
      <alignment horizontal="left" vertical="top"/>
    </xf>
    <xf numFmtId="0" fontId="42" fillId="5" borderId="56" xfId="0" applyFont="1" applyFill="1" applyBorder="1" applyAlignment="1" applyProtection="1">
      <alignment horizontal="left" vertical="top"/>
    </xf>
    <xf numFmtId="0" fontId="42" fillId="6" borderId="56" xfId="0" applyFont="1" applyFill="1" applyBorder="1" applyAlignment="1" applyProtection="1">
      <alignment horizontal="left" vertical="top"/>
    </xf>
    <xf numFmtId="0" fontId="42" fillId="8" borderId="56" xfId="0" applyFont="1" applyFill="1" applyBorder="1" applyAlignment="1" applyProtection="1">
      <alignment horizontal="left" vertical="top"/>
    </xf>
    <xf numFmtId="0" fontId="42" fillId="3" borderId="55" xfId="0" applyFont="1" applyFill="1" applyBorder="1" applyAlignment="1" applyProtection="1">
      <alignment horizontal="left" vertical="top"/>
    </xf>
    <xf numFmtId="0" fontId="42" fillId="3" borderId="56" xfId="0" applyFont="1" applyFill="1" applyBorder="1" applyAlignment="1" applyProtection="1">
      <alignment horizontal="left" vertical="top"/>
    </xf>
    <xf numFmtId="0" fontId="42" fillId="5" borderId="63" xfId="0" applyFont="1" applyFill="1" applyBorder="1" applyAlignment="1" applyProtection="1">
      <alignment horizontal="left" vertical="top"/>
    </xf>
    <xf numFmtId="0" fontId="42" fillId="5" borderId="101" xfId="0" applyFont="1" applyFill="1" applyBorder="1" applyAlignment="1" applyProtection="1">
      <alignment horizontal="left" vertical="top"/>
    </xf>
    <xf numFmtId="0" fontId="42" fillId="5" borderId="97" xfId="0" applyFont="1" applyFill="1" applyBorder="1" applyAlignment="1" applyProtection="1">
      <alignment horizontal="left" vertical="top"/>
    </xf>
    <xf numFmtId="0" fontId="42" fillId="6" borderId="56" xfId="0" applyFont="1" applyFill="1" applyBorder="1" applyAlignment="1" applyProtection="1">
      <alignment horizontal="left" vertical="top"/>
    </xf>
    <xf numFmtId="0" fontId="42" fillId="5" borderId="56" xfId="0" applyFont="1" applyFill="1" applyBorder="1" applyAlignment="1" applyProtection="1">
      <alignment horizontal="left" vertical="top"/>
    </xf>
    <xf numFmtId="0" fontId="42" fillId="2" borderId="73" xfId="0" applyFont="1" applyFill="1" applyBorder="1" applyAlignment="1" applyProtection="1">
      <alignment horizontal="fill" vertical="top"/>
    </xf>
    <xf numFmtId="0" fontId="42" fillId="2" borderId="53" xfId="0" applyFont="1" applyFill="1" applyBorder="1" applyAlignment="1" applyProtection="1">
      <alignment horizontal="fill" vertical="top"/>
    </xf>
    <xf numFmtId="0" fontId="42" fillId="5" borderId="63" xfId="0" applyFont="1" applyFill="1" applyBorder="1" applyAlignment="1" applyProtection="1">
      <alignment horizontal="left" vertical="top"/>
    </xf>
    <xf numFmtId="0" fontId="46" fillId="2" borderId="53" xfId="0" applyFont="1" applyFill="1" applyBorder="1" applyAlignment="1" applyProtection="1">
      <alignment horizontal="left" vertical="top"/>
    </xf>
    <xf numFmtId="0" fontId="42" fillId="3" borderId="62" xfId="0" applyFont="1" applyFill="1" applyBorder="1" applyAlignment="1" applyProtection="1">
      <alignment horizontal="left" vertical="top"/>
    </xf>
    <xf numFmtId="0" fontId="42" fillId="3" borderId="63" xfId="0" applyFont="1" applyFill="1" applyBorder="1" applyAlignment="1" applyProtection="1">
      <alignment horizontal="left" vertical="top"/>
    </xf>
    <xf numFmtId="0" fontId="42" fillId="3" borderId="78" xfId="0" applyFont="1" applyFill="1" applyBorder="1" applyAlignment="1" applyProtection="1">
      <alignment horizontal="left" vertical="top"/>
    </xf>
    <xf numFmtId="0" fontId="42" fillId="3" borderId="101" xfId="0" applyFont="1" applyFill="1" applyBorder="1" applyAlignment="1" applyProtection="1">
      <alignment horizontal="left" vertical="top"/>
    </xf>
    <xf numFmtId="0" fontId="42" fillId="3" borderId="79" xfId="0" applyFont="1" applyFill="1" applyBorder="1" applyAlignment="1" applyProtection="1">
      <alignment horizontal="left" vertical="top"/>
    </xf>
    <xf numFmtId="0" fontId="42" fillId="3" borderId="97" xfId="0" applyFont="1" applyFill="1" applyBorder="1" applyAlignment="1" applyProtection="1">
      <alignment horizontal="left" vertical="top"/>
    </xf>
    <xf numFmtId="0" fontId="42" fillId="2" borderId="55" xfId="0" applyFont="1" applyFill="1" applyBorder="1" applyAlignment="1" applyProtection="1">
      <alignment vertical="top"/>
    </xf>
    <xf numFmtId="0" fontId="42" fillId="5" borderId="56" xfId="0" applyFont="1" applyFill="1" applyBorder="1" applyAlignment="1" applyProtection="1">
      <alignment vertical="top"/>
    </xf>
    <xf numFmtId="0" fontId="48" fillId="17" borderId="93" xfId="0" applyFont="1" applyFill="1" applyBorder="1" applyAlignment="1" applyProtection="1">
      <alignment horizontal="left" vertical="top" wrapText="1"/>
    </xf>
    <xf numFmtId="0" fontId="42" fillId="6" borderId="56" xfId="0" applyFont="1" applyFill="1" applyBorder="1" applyAlignment="1" applyProtection="1">
      <alignment vertical="top"/>
    </xf>
    <xf numFmtId="0" fontId="42" fillId="6" borderId="56" xfId="0" applyFont="1" applyFill="1" applyBorder="1" applyProtection="1"/>
    <xf numFmtId="0" fontId="48" fillId="17" borderId="108" xfId="0" applyFont="1" applyFill="1" applyBorder="1" applyAlignment="1" applyProtection="1">
      <alignment horizontal="left" vertical="top" wrapText="1"/>
    </xf>
    <xf numFmtId="0" fontId="42" fillId="3" borderId="82" xfId="0" applyFont="1" applyFill="1" applyBorder="1" applyAlignment="1" applyProtection="1">
      <alignment horizontal="left" vertical="top"/>
    </xf>
    <xf numFmtId="0" fontId="42" fillId="3" borderId="116" xfId="0" applyFont="1" applyFill="1" applyBorder="1" applyAlignment="1" applyProtection="1">
      <alignment horizontal="left" vertical="top"/>
    </xf>
    <xf numFmtId="0" fontId="24" fillId="2" borderId="0" xfId="0" applyFont="1" applyFill="1" applyAlignment="1" applyProtection="1">
      <alignment vertical="center" wrapText="1"/>
    </xf>
    <xf numFmtId="0" fontId="36" fillId="4" borderId="0" xfId="0" applyFont="1" applyFill="1" applyAlignment="1" applyProtection="1">
      <alignment horizontal="center" vertical="top"/>
    </xf>
    <xf numFmtId="0" fontId="0" fillId="2" borderId="38" xfId="0" applyFill="1" applyBorder="1" applyProtection="1"/>
    <xf numFmtId="0" fontId="0" fillId="2" borderId="39" xfId="0" applyFill="1" applyBorder="1" applyProtection="1"/>
    <xf numFmtId="0" fontId="0" fillId="2" borderId="40" xfId="0" applyFill="1" applyBorder="1" applyProtection="1"/>
    <xf numFmtId="0" fontId="0" fillId="2" borderId="87" xfId="0" applyFill="1" applyBorder="1" applyProtection="1"/>
    <xf numFmtId="0" fontId="38" fillId="2" borderId="0" xfId="0" applyFont="1" applyFill="1" applyProtection="1"/>
    <xf numFmtId="0" fontId="0" fillId="2" borderId="88" xfId="0" applyFill="1" applyBorder="1" applyProtection="1"/>
    <xf numFmtId="0" fontId="35" fillId="7" borderId="176" xfId="0" applyFont="1" applyFill="1" applyBorder="1" applyAlignment="1" applyProtection="1">
      <alignment vertical="top"/>
    </xf>
    <xf numFmtId="0" fontId="35" fillId="7" borderId="177" xfId="0" applyFont="1" applyFill="1" applyBorder="1" applyAlignment="1" applyProtection="1">
      <alignment vertical="top"/>
    </xf>
    <xf numFmtId="0" fontId="35" fillId="7" borderId="178" xfId="0" applyFont="1" applyFill="1" applyBorder="1" applyAlignment="1" applyProtection="1">
      <alignment vertical="top"/>
    </xf>
    <xf numFmtId="0" fontId="42" fillId="2" borderId="75" xfId="0" applyFont="1" applyFill="1" applyBorder="1" applyAlignment="1" applyProtection="1">
      <alignment vertical="top" wrapText="1"/>
    </xf>
    <xf numFmtId="0" fontId="59" fillId="2" borderId="75" xfId="0" applyFont="1" applyFill="1" applyBorder="1" applyAlignment="1" applyProtection="1">
      <alignment vertical="top" wrapText="1"/>
    </xf>
    <xf numFmtId="0" fontId="59" fillId="2" borderId="79" xfId="0" applyFont="1" applyFill="1" applyBorder="1" applyAlignment="1" applyProtection="1">
      <alignment vertical="top" wrapText="1"/>
    </xf>
    <xf numFmtId="0" fontId="31" fillId="2" borderId="0" xfId="0" applyFont="1" applyFill="1" applyProtection="1"/>
    <xf numFmtId="0" fontId="41" fillId="2" borderId="0" xfId="0" applyFont="1" applyFill="1" applyAlignment="1" applyProtection="1">
      <alignment horizontal="left" vertical="top" wrapText="1"/>
    </xf>
    <xf numFmtId="0" fontId="0" fillId="0" borderId="0" xfId="0" applyProtection="1"/>
    <xf numFmtId="0" fontId="0" fillId="2" borderId="0" xfId="0" applyFill="1" applyAlignment="1" applyProtection="1">
      <alignment horizontal="left" vertical="top" wrapText="1"/>
    </xf>
    <xf numFmtId="0" fontId="0" fillId="2" borderId="41" xfId="0" applyFill="1" applyBorder="1" applyProtection="1"/>
    <xf numFmtId="0" fontId="0" fillId="2" borderId="42" xfId="0" applyFill="1" applyBorder="1" applyProtection="1"/>
    <xf numFmtId="0" fontId="0" fillId="2" borderId="43" xfId="0" applyFill="1" applyBorder="1" applyProtection="1"/>
    <xf numFmtId="0" fontId="84" fillId="0" borderId="0" xfId="0" applyFont="1" applyAlignment="1" applyProtection="1">
      <alignment horizontal="left" vertical="center"/>
    </xf>
    <xf numFmtId="0" fontId="78" fillId="16" borderId="155" xfId="13" applyFont="1" applyFill="1" applyBorder="1" applyAlignment="1" applyProtection="1">
      <alignment horizontal="left" vertical="top"/>
    </xf>
    <xf numFmtId="0" fontId="78" fillId="16" borderId="156" xfId="13" applyFont="1" applyFill="1" applyBorder="1" applyAlignment="1" applyProtection="1">
      <alignment horizontal="left" vertical="top"/>
    </xf>
    <xf numFmtId="0" fontId="78" fillId="16" borderId="156" xfId="13" applyFont="1" applyFill="1" applyBorder="1" applyAlignment="1" applyProtection="1">
      <alignment horizontal="center" vertical="top" wrapText="1"/>
    </xf>
    <xf numFmtId="0" fontId="78" fillId="16" borderId="156" xfId="13" applyFont="1" applyFill="1" applyBorder="1" applyAlignment="1" applyProtection="1">
      <alignment horizontal="center" vertical="top"/>
    </xf>
    <xf numFmtId="0" fontId="78" fillId="16" borderId="157" xfId="13" applyFont="1" applyFill="1" applyBorder="1" applyAlignment="1" applyProtection="1">
      <alignment horizontal="center" vertical="top"/>
    </xf>
    <xf numFmtId="0" fontId="78" fillId="16" borderId="157" xfId="13" applyFont="1" applyFill="1" applyBorder="1" applyAlignment="1" applyProtection="1">
      <alignment horizontal="center" vertical="top" wrapText="1"/>
    </xf>
    <xf numFmtId="0" fontId="77" fillId="16" borderId="155" xfId="13" applyFont="1" applyFill="1" applyBorder="1" applyAlignment="1" applyProtection="1">
      <alignment horizontal="left" vertical="top"/>
    </xf>
    <xf numFmtId="0" fontId="77" fillId="16" borderId="156" xfId="13" applyFont="1" applyFill="1" applyBorder="1" applyAlignment="1" applyProtection="1">
      <alignment horizontal="left" vertical="top"/>
    </xf>
    <xf numFmtId="0" fontId="77" fillId="16" borderId="156" xfId="13" applyFont="1" applyFill="1" applyBorder="1" applyAlignment="1" applyProtection="1">
      <alignment horizontal="center" vertical="top" wrapText="1"/>
    </xf>
    <xf numFmtId="0" fontId="77" fillId="16" borderId="156" xfId="13" applyFont="1" applyFill="1" applyBorder="1" applyAlignment="1" applyProtection="1">
      <alignment horizontal="center" vertical="top"/>
    </xf>
    <xf numFmtId="0" fontId="77" fillId="16" borderId="157" xfId="13" applyFont="1" applyFill="1" applyBorder="1" applyAlignment="1" applyProtection="1">
      <alignment horizontal="left" vertical="top"/>
    </xf>
    <xf numFmtId="0" fontId="48" fillId="15" borderId="2" xfId="13" applyFont="1" applyFill="1" applyBorder="1" applyAlignment="1" applyProtection="1">
      <alignment horizontal="left" vertical="top" wrapText="1"/>
    </xf>
    <xf numFmtId="0" fontId="42" fillId="2" borderId="0" xfId="13" applyFont="1" applyFill="1" applyAlignment="1" applyProtection="1">
      <alignment vertical="top" wrapText="1"/>
    </xf>
    <xf numFmtId="0" fontId="42" fillId="2" borderId="158" xfId="13" applyFont="1" applyFill="1" applyBorder="1" applyAlignment="1" applyProtection="1">
      <alignment horizontal="center" vertical="top" wrapText="1"/>
    </xf>
    <xf numFmtId="0" fontId="42" fillId="2" borderId="159" xfId="13" applyFont="1" applyFill="1" applyBorder="1" applyAlignment="1" applyProtection="1">
      <alignment horizontal="left" vertical="top" wrapText="1"/>
    </xf>
    <xf numFmtId="0" fontId="42" fillId="2" borderId="160" xfId="13" applyFont="1" applyFill="1" applyBorder="1" applyAlignment="1" applyProtection="1">
      <alignment horizontal="left" vertical="top" wrapText="1"/>
    </xf>
    <xf numFmtId="3" fontId="42" fillId="2" borderId="161" xfId="13" applyNumberFormat="1" applyFont="1" applyFill="1" applyBorder="1" applyAlignment="1" applyProtection="1">
      <alignment horizontal="left" vertical="top" wrapText="1"/>
    </xf>
    <xf numFmtId="0" fontId="48" fillId="15" borderId="3" xfId="13" applyFont="1" applyFill="1" applyBorder="1" applyAlignment="1" applyProtection="1">
      <alignment horizontal="left" vertical="top" wrapText="1"/>
    </xf>
    <xf numFmtId="0" fontId="42" fillId="2" borderId="0" xfId="13" applyFont="1" applyFill="1" applyAlignment="1" applyProtection="1">
      <alignment wrapText="1"/>
    </xf>
    <xf numFmtId="0" fontId="42" fillId="2" borderId="161" xfId="13" applyFont="1" applyFill="1" applyBorder="1" applyAlignment="1" applyProtection="1">
      <alignment horizontal="center" wrapText="1"/>
    </xf>
    <xf numFmtId="0" fontId="42" fillId="2" borderId="161" xfId="13" applyFont="1" applyFill="1" applyBorder="1" applyAlignment="1" applyProtection="1">
      <alignment horizontal="left" vertical="top" wrapText="1"/>
    </xf>
    <xf numFmtId="0" fontId="42" fillId="2" borderId="162" xfId="13" applyFont="1" applyFill="1" applyBorder="1" applyAlignment="1" applyProtection="1">
      <alignment horizontal="left" vertical="top" wrapText="1"/>
    </xf>
    <xf numFmtId="3" fontId="43" fillId="2" borderId="161" xfId="13" applyNumberFormat="1" applyFont="1" applyFill="1" applyBorder="1" applyAlignment="1" applyProtection="1">
      <alignment horizontal="left" vertical="top" wrapText="1"/>
    </xf>
    <xf numFmtId="3" fontId="43" fillId="2" borderId="0" xfId="13" applyNumberFormat="1" applyFont="1" applyFill="1" applyAlignment="1" applyProtection="1">
      <alignment horizontal="left" vertical="top" wrapText="1"/>
    </xf>
    <xf numFmtId="0" fontId="42" fillId="15" borderId="3" xfId="13" applyFont="1" applyFill="1" applyBorder="1" applyAlignment="1" applyProtection="1">
      <alignment wrapText="1"/>
    </xf>
    <xf numFmtId="0" fontId="42" fillId="2" borderId="162" xfId="13" applyFont="1" applyFill="1" applyBorder="1" applyAlignment="1" applyProtection="1">
      <alignment wrapText="1"/>
    </xf>
    <xf numFmtId="0" fontId="42" fillId="2" borderId="0" xfId="13" applyFont="1" applyFill="1" applyAlignment="1" applyProtection="1">
      <alignment horizontal="center" vertical="top" wrapText="1"/>
    </xf>
    <xf numFmtId="0" fontId="42" fillId="2" borderId="163" xfId="13" applyFont="1" applyFill="1" applyBorder="1" applyAlignment="1" applyProtection="1">
      <alignment horizontal="left" vertical="top" wrapText="1"/>
    </xf>
    <xf numFmtId="0" fontId="42" fillId="2" borderId="33" xfId="13" applyFont="1" applyFill="1" applyBorder="1" applyAlignment="1" applyProtection="1">
      <alignment horizontal="left" vertical="top" wrapText="1"/>
    </xf>
    <xf numFmtId="0" fontId="0" fillId="2" borderId="87" xfId="0" applyFill="1" applyBorder="1" applyAlignment="1" applyProtection="1">
      <alignment vertical="top"/>
    </xf>
    <xf numFmtId="0" fontId="42" fillId="2" borderId="161" xfId="13" applyFont="1" applyFill="1" applyBorder="1" applyAlignment="1" applyProtection="1">
      <alignment horizontal="center" vertical="top" wrapText="1"/>
    </xf>
    <xf numFmtId="0" fontId="0" fillId="2" borderId="0" xfId="0" applyFill="1" applyAlignment="1" applyProtection="1">
      <alignment vertical="top"/>
    </xf>
    <xf numFmtId="0" fontId="0" fillId="2" borderId="88" xfId="0" applyFill="1" applyBorder="1" applyAlignment="1" applyProtection="1">
      <alignment vertical="top"/>
    </xf>
    <xf numFmtId="0" fontId="42" fillId="2" borderId="163" xfId="13" applyFont="1" applyFill="1" applyBorder="1" applyAlignment="1" applyProtection="1">
      <alignment horizontal="center" vertical="top" wrapText="1"/>
    </xf>
    <xf numFmtId="0" fontId="42" fillId="2" borderId="164" xfId="13" applyFont="1" applyFill="1" applyBorder="1" applyAlignment="1" applyProtection="1">
      <alignment horizontal="center" vertical="top" wrapText="1"/>
    </xf>
    <xf numFmtId="0" fontId="42" fillId="2" borderId="164" xfId="13" applyFont="1" applyFill="1" applyBorder="1" applyAlignment="1" applyProtection="1">
      <alignment horizontal="left" vertical="top" wrapText="1"/>
    </xf>
    <xf numFmtId="0" fontId="42" fillId="2" borderId="0" xfId="13" applyFont="1" applyFill="1" applyAlignment="1" applyProtection="1">
      <alignment horizontal="left" vertical="top" wrapText="1"/>
    </xf>
    <xf numFmtId="0" fontId="42" fillId="2" borderId="161" xfId="13" applyFont="1" applyFill="1" applyBorder="1" applyAlignment="1" applyProtection="1">
      <alignment vertical="top" wrapText="1"/>
    </xf>
    <xf numFmtId="0" fontId="32" fillId="2" borderId="0" xfId="0" applyFont="1" applyFill="1" applyAlignment="1" applyProtection="1">
      <alignment horizontal="center" vertical="top" wrapText="1"/>
    </xf>
    <xf numFmtId="0" fontId="32" fillId="2" borderId="88" xfId="0" applyFont="1" applyFill="1" applyBorder="1" applyAlignment="1" applyProtection="1">
      <alignment horizontal="center" vertical="top" wrapText="1"/>
    </xf>
    <xf numFmtId="0" fontId="42" fillId="2" borderId="165" xfId="13" applyFont="1" applyFill="1" applyBorder="1" applyAlignment="1" applyProtection="1">
      <alignment horizontal="left" vertical="top" wrapText="1"/>
    </xf>
    <xf numFmtId="0" fontId="42" fillId="2" borderId="166" xfId="13" applyFont="1" applyFill="1" applyBorder="1" applyAlignment="1" applyProtection="1">
      <alignment vertical="top" wrapText="1"/>
    </xf>
    <xf numFmtId="0" fontId="42" fillId="2" borderId="167" xfId="13" applyFont="1" applyFill="1" applyBorder="1" applyAlignment="1" applyProtection="1">
      <alignment horizontal="center" vertical="top" wrapText="1"/>
    </xf>
    <xf numFmtId="0" fontId="42" fillId="2" borderId="167" xfId="13" applyFont="1" applyFill="1" applyBorder="1" applyAlignment="1" applyProtection="1">
      <alignment horizontal="left" vertical="top" wrapText="1"/>
    </xf>
    <xf numFmtId="0" fontId="42" fillId="2" borderId="166" xfId="13" applyFont="1" applyFill="1" applyBorder="1" applyAlignment="1" applyProtection="1">
      <alignment horizontal="left" vertical="top" wrapText="1"/>
    </xf>
    <xf numFmtId="0" fontId="42" fillId="2" borderId="167" xfId="13" applyFont="1" applyFill="1" applyBorder="1" applyAlignment="1" applyProtection="1">
      <alignment vertical="top" wrapText="1"/>
    </xf>
    <xf numFmtId="0" fontId="42" fillId="2" borderId="164" xfId="13" applyFont="1" applyFill="1" applyBorder="1" applyAlignment="1" applyProtection="1">
      <alignment horizontal="center" wrapText="1"/>
    </xf>
    <xf numFmtId="0" fontId="42" fillId="2" borderId="168" xfId="13" applyFont="1" applyFill="1" applyBorder="1" applyAlignment="1" applyProtection="1">
      <alignment horizontal="left" vertical="top" wrapText="1"/>
    </xf>
    <xf numFmtId="0" fontId="42" fillId="2" borderId="164" xfId="13" applyFont="1" applyFill="1" applyBorder="1" applyAlignment="1" applyProtection="1">
      <alignment vertical="top" wrapText="1"/>
    </xf>
    <xf numFmtId="0" fontId="42" fillId="2" borderId="112" xfId="0" applyFont="1" applyFill="1" applyBorder="1" applyAlignment="1" applyProtection="1">
      <alignment vertical="top" wrapText="1"/>
    </xf>
    <xf numFmtId="0" fontId="42" fillId="2" borderId="0" xfId="0" applyFont="1" applyFill="1" applyAlignment="1" applyProtection="1">
      <alignment vertical="top" wrapText="1"/>
    </xf>
    <xf numFmtId="0" fontId="42" fillId="2" borderId="161" xfId="13" applyFont="1" applyFill="1" applyBorder="1" applyAlignment="1" applyProtection="1">
      <alignment horizontal="left" vertical="top" wrapText="1"/>
    </xf>
    <xf numFmtId="0" fontId="42" fillId="2" borderId="98" xfId="0" applyFont="1" applyFill="1" applyBorder="1" applyAlignment="1" applyProtection="1">
      <alignment vertical="top" wrapText="1"/>
    </xf>
    <xf numFmtId="0" fontId="42" fillId="2" borderId="164" xfId="13" applyFont="1" applyFill="1" applyBorder="1" applyAlignment="1" applyProtection="1">
      <alignment horizontal="left" vertical="top" wrapText="1"/>
    </xf>
    <xf numFmtId="0" fontId="42" fillId="2" borderId="163" xfId="13" applyFont="1" applyFill="1" applyBorder="1" applyAlignment="1" applyProtection="1">
      <alignment vertical="top" wrapText="1"/>
    </xf>
    <xf numFmtId="1" fontId="42" fillId="2" borderId="161" xfId="13" applyNumberFormat="1" applyFont="1" applyFill="1" applyBorder="1" applyAlignment="1" applyProtection="1">
      <alignment horizontal="left" vertical="top" wrapText="1"/>
    </xf>
    <xf numFmtId="0" fontId="42" fillId="2" borderId="67" xfId="0" applyFont="1" applyFill="1" applyBorder="1" applyAlignment="1" applyProtection="1">
      <alignment vertical="top"/>
    </xf>
    <xf numFmtId="0" fontId="42" fillId="0" borderId="162" xfId="13" applyFont="1" applyBorder="1" applyAlignment="1" applyProtection="1">
      <alignment horizontal="left" vertical="top" wrapText="1"/>
    </xf>
    <xf numFmtId="0" fontId="42" fillId="0" borderId="161" xfId="13" applyFont="1" applyBorder="1" applyAlignment="1" applyProtection="1">
      <alignment horizontal="left" vertical="top" wrapText="1"/>
    </xf>
    <xf numFmtId="0" fontId="42" fillId="0" borderId="0" xfId="13" applyFont="1" applyAlignment="1" applyProtection="1">
      <alignment horizontal="left" vertical="top" wrapText="1"/>
    </xf>
    <xf numFmtId="0" fontId="42" fillId="2" borderId="21" xfId="13" applyFont="1" applyFill="1" applyBorder="1" applyAlignment="1" applyProtection="1">
      <alignment wrapText="1"/>
    </xf>
    <xf numFmtId="0" fontId="42" fillId="2" borderId="179" xfId="13" applyFont="1" applyFill="1" applyBorder="1" applyAlignment="1" applyProtection="1">
      <alignment horizontal="center" vertical="top" wrapText="1"/>
    </xf>
    <xf numFmtId="0" fontId="42" fillId="2" borderId="169" xfId="13" applyFont="1" applyFill="1" applyBorder="1" applyAlignment="1" applyProtection="1">
      <alignment horizontal="left" vertical="top" wrapText="1"/>
    </xf>
    <xf numFmtId="0" fontId="42" fillId="0" borderId="180" xfId="13" applyFont="1" applyBorder="1" applyAlignment="1" applyProtection="1">
      <alignment horizontal="left" vertical="top" wrapText="1"/>
    </xf>
    <xf numFmtId="0" fontId="42" fillId="0" borderId="169" xfId="13" applyFont="1" applyBorder="1" applyAlignment="1" applyProtection="1">
      <alignment horizontal="left" vertical="top" wrapText="1"/>
    </xf>
    <xf numFmtId="0" fontId="42" fillId="0" borderId="170" xfId="13" applyFont="1" applyBorder="1" applyAlignment="1" applyProtection="1">
      <alignment horizontal="left" vertical="top" wrapText="1"/>
    </xf>
    <xf numFmtId="0" fontId="42" fillId="2" borderId="181" xfId="13" applyFont="1" applyFill="1" applyBorder="1" applyAlignment="1" applyProtection="1">
      <alignment horizontal="left" vertical="top" wrapText="1"/>
    </xf>
    <xf numFmtId="0" fontId="42" fillId="2" borderId="171" xfId="13" applyFont="1" applyFill="1" applyBorder="1" applyAlignment="1" applyProtection="1">
      <alignment horizontal="left" vertical="top" wrapText="1"/>
    </xf>
    <xf numFmtId="0" fontId="42" fillId="2" borderId="182" xfId="13" applyFont="1" applyFill="1" applyBorder="1" applyAlignment="1" applyProtection="1">
      <alignment horizontal="left" vertical="top" wrapText="1"/>
    </xf>
    <xf numFmtId="0" fontId="0" fillId="2" borderId="141" xfId="0" applyFill="1" applyBorder="1" applyProtection="1"/>
    <xf numFmtId="0" fontId="42" fillId="2" borderId="125" xfId="0" applyFont="1" applyFill="1" applyBorder="1" applyAlignment="1" applyProtection="1">
      <alignment vertical="top" wrapText="1"/>
    </xf>
    <xf numFmtId="0" fontId="42" fillId="2" borderId="183" xfId="13" applyFont="1" applyFill="1" applyBorder="1" applyAlignment="1" applyProtection="1">
      <alignment horizontal="left" vertical="top" wrapText="1"/>
    </xf>
    <xf numFmtId="0" fontId="42" fillId="2" borderId="165" xfId="13" applyFont="1" applyFill="1" applyBorder="1" applyAlignment="1" applyProtection="1">
      <alignment vertical="top" wrapText="1"/>
    </xf>
    <xf numFmtId="0" fontId="32" fillId="2" borderId="0" xfId="0" applyFont="1" applyFill="1" applyAlignment="1" applyProtection="1">
      <alignment vertical="top" wrapText="1"/>
    </xf>
    <xf numFmtId="0" fontId="32" fillId="2" borderId="88" xfId="0" applyFont="1" applyFill="1" applyBorder="1" applyAlignment="1" applyProtection="1">
      <alignment vertical="top" wrapText="1"/>
    </xf>
    <xf numFmtId="0" fontId="47" fillId="17" borderId="3" xfId="13" applyFont="1" applyFill="1" applyBorder="1" applyAlignment="1" applyProtection="1">
      <alignment vertical="top" wrapText="1"/>
    </xf>
    <xf numFmtId="0" fontId="42" fillId="2" borderId="171" xfId="13" applyFont="1" applyFill="1" applyBorder="1" applyAlignment="1" applyProtection="1">
      <alignment vertical="top" wrapText="1"/>
    </xf>
    <xf numFmtId="0" fontId="0" fillId="2" borderId="142" xfId="0" applyFill="1" applyBorder="1" applyProtection="1"/>
    <xf numFmtId="0" fontId="48" fillId="17" borderId="3" xfId="13" applyFont="1" applyFill="1" applyBorder="1" applyAlignment="1" applyProtection="1">
      <alignment vertical="top" wrapText="1"/>
    </xf>
    <xf numFmtId="0" fontId="48" fillId="17" borderId="172" xfId="13" applyFont="1" applyFill="1" applyBorder="1" applyAlignment="1" applyProtection="1">
      <alignment vertical="top" wrapText="1"/>
    </xf>
    <xf numFmtId="0" fontId="42" fillId="2" borderId="173" xfId="13" applyFont="1" applyFill="1" applyBorder="1" applyAlignment="1" applyProtection="1">
      <alignment wrapText="1"/>
    </xf>
    <xf numFmtId="0" fontId="42" fillId="2" borderId="174" xfId="13" applyFont="1" applyFill="1" applyBorder="1" applyAlignment="1" applyProtection="1">
      <alignment horizontal="center" vertical="top" wrapText="1"/>
    </xf>
    <xf numFmtId="0" fontId="42" fillId="2" borderId="174" xfId="13" applyFont="1" applyFill="1" applyBorder="1" applyAlignment="1" applyProtection="1">
      <alignment horizontal="left" vertical="top" wrapText="1"/>
    </xf>
    <xf numFmtId="0" fontId="42" fillId="2" borderId="175" xfId="13" applyFont="1" applyFill="1" applyBorder="1" applyAlignment="1" applyProtection="1">
      <alignment horizontal="left" vertical="top" wrapText="1"/>
    </xf>
    <xf numFmtId="0" fontId="42" fillId="2" borderId="173" xfId="13" applyFont="1" applyFill="1" applyBorder="1" applyAlignment="1" applyProtection="1">
      <alignment horizontal="left" vertical="top" wrapText="1"/>
    </xf>
    <xf numFmtId="0" fontId="38" fillId="0" borderId="0" xfId="0" applyFont="1" applyAlignment="1" applyProtection="1">
      <alignment horizontal="left" vertical="top"/>
    </xf>
    <xf numFmtId="0" fontId="42" fillId="2" borderId="127" xfId="0" applyFont="1" applyFill="1" applyBorder="1" applyAlignment="1" applyProtection="1">
      <alignment horizontal="left" vertical="top" wrapText="1"/>
    </xf>
    <xf numFmtId="0" fontId="42" fillId="2" borderId="112" xfId="0" applyFont="1" applyFill="1" applyBorder="1" applyAlignment="1" applyProtection="1">
      <alignment horizontal="left" vertical="top" wrapText="1"/>
    </xf>
    <xf numFmtId="0" fontId="42" fillId="2" borderId="12" xfId="0" applyFont="1" applyFill="1" applyBorder="1" applyAlignment="1" applyProtection="1">
      <alignment horizontal="left" vertical="top" wrapText="1"/>
    </xf>
    <xf numFmtId="0" fontId="83" fillId="2" borderId="77" xfId="0" applyFont="1" applyFill="1" applyBorder="1" applyAlignment="1" applyProtection="1">
      <alignment horizontal="left" vertical="top" wrapText="1"/>
    </xf>
    <xf numFmtId="0" fontId="42" fillId="2" borderId="99" xfId="0" applyFont="1" applyFill="1" applyBorder="1" applyAlignment="1" applyProtection="1">
      <alignment horizontal="left" vertical="top" wrapText="1"/>
    </xf>
    <xf numFmtId="0" fontId="42" fillId="2" borderId="76" xfId="0" applyFont="1" applyFill="1" applyBorder="1" applyAlignment="1" applyProtection="1">
      <alignment horizontal="left" vertical="top" wrapText="1"/>
    </xf>
    <xf numFmtId="0" fontId="32" fillId="2" borderId="101" xfId="0" applyFont="1" applyFill="1" applyBorder="1" applyAlignment="1" applyProtection="1">
      <alignment vertical="top" wrapText="1"/>
    </xf>
    <xf numFmtId="0" fontId="0" fillId="2" borderId="103" xfId="0" applyFill="1" applyBorder="1" applyProtection="1"/>
    <xf numFmtId="0" fontId="42" fillId="2" borderId="39" xfId="0" applyFont="1" applyFill="1" applyBorder="1" applyAlignment="1" applyProtection="1">
      <alignment horizontal="left" vertical="top" wrapText="1"/>
    </xf>
    <xf numFmtId="0" fontId="42" fillId="2" borderId="66" xfId="0" applyFont="1" applyFill="1" applyBorder="1" applyAlignment="1" applyProtection="1">
      <alignment horizontal="left" vertical="top" wrapText="1"/>
    </xf>
    <xf numFmtId="0" fontId="42" fillId="2" borderId="67" xfId="0" applyFont="1" applyFill="1" applyBorder="1" applyAlignment="1" applyProtection="1">
      <alignment horizontal="left" vertical="top"/>
    </xf>
    <xf numFmtId="0" fontId="42" fillId="2" borderId="68" xfId="0" applyFont="1" applyFill="1" applyBorder="1" applyAlignment="1" applyProtection="1">
      <alignment horizontal="left" vertical="top"/>
    </xf>
    <xf numFmtId="0" fontId="42" fillId="2" borderId="143" xfId="0" applyFont="1" applyFill="1" applyBorder="1" applyAlignment="1" applyProtection="1">
      <alignment horizontal="left" vertical="top" wrapText="1"/>
    </xf>
    <xf numFmtId="0" fontId="42" fillId="2" borderId="125" xfId="0" applyFont="1" applyFill="1" applyBorder="1" applyAlignment="1" applyProtection="1">
      <alignment horizontal="left" vertical="top" wrapText="1"/>
    </xf>
    <xf numFmtId="0" fontId="42" fillId="2" borderId="13" xfId="0" applyFont="1" applyFill="1" applyBorder="1" applyAlignment="1" applyProtection="1">
      <alignment horizontal="left" vertical="top" wrapText="1"/>
    </xf>
    <xf numFmtId="0" fontId="71" fillId="0" borderId="0" xfId="0" applyFont="1" applyProtection="1"/>
    <xf numFmtId="0" fontId="48" fillId="7" borderId="90" xfId="0" applyFont="1" applyFill="1" applyBorder="1" applyProtection="1"/>
    <xf numFmtId="0" fontId="48" fillId="7" borderId="96" xfId="0" applyFont="1" applyFill="1" applyBorder="1" applyProtection="1"/>
    <xf numFmtId="0" fontId="59" fillId="7" borderId="93" xfId="0" applyFont="1" applyFill="1" applyBorder="1" applyProtection="1"/>
    <xf numFmtId="0" fontId="59" fillId="7" borderId="101" xfId="0" applyFont="1" applyFill="1" applyBorder="1" applyProtection="1"/>
    <xf numFmtId="0" fontId="0" fillId="0" borderId="0" xfId="0" applyAlignment="1" applyProtection="1">
      <alignment horizontal="right"/>
    </xf>
    <xf numFmtId="0" fontId="72" fillId="0" borderId="93" xfId="0" applyFont="1" applyBorder="1" applyAlignment="1" applyProtection="1">
      <alignment vertical="center"/>
    </xf>
    <xf numFmtId="0" fontId="42" fillId="0" borderId="101" xfId="0" applyFont="1" applyBorder="1" applyAlignment="1" applyProtection="1">
      <alignment vertical="center" wrapText="1"/>
    </xf>
    <xf numFmtId="0" fontId="28" fillId="0" borderId="93" xfId="0" applyFont="1" applyBorder="1" applyAlignment="1" applyProtection="1">
      <alignment vertical="center"/>
    </xf>
    <xf numFmtId="0" fontId="72" fillId="0" borderId="108" xfId="0" applyFont="1" applyBorder="1" applyAlignment="1" applyProtection="1">
      <alignment vertical="center"/>
    </xf>
    <xf numFmtId="0" fontId="42" fillId="0" borderId="116" xfId="0" applyFont="1" applyBorder="1" applyAlignment="1" applyProtection="1">
      <alignment vertical="center" wrapText="1"/>
    </xf>
    <xf numFmtId="0" fontId="69" fillId="3" borderId="0" xfId="0" applyFont="1" applyFill="1" applyProtection="1"/>
    <xf numFmtId="0" fontId="47" fillId="3" borderId="0" xfId="0" applyFont="1" applyFill="1" applyProtection="1"/>
    <xf numFmtId="0" fontId="16" fillId="3" borderId="0" xfId="0" applyFont="1" applyFill="1" applyProtection="1"/>
    <xf numFmtId="0" fontId="64" fillId="3" borderId="0" xfId="0" applyFont="1" applyFill="1" applyProtection="1"/>
    <xf numFmtId="0" fontId="54" fillId="7" borderId="135" xfId="0" applyFont="1" applyFill="1" applyBorder="1" applyAlignment="1" applyProtection="1">
      <alignment vertical="top"/>
    </xf>
    <xf numFmtId="0" fontId="54" fillId="7" borderId="137" xfId="0" applyFont="1" applyFill="1" applyBorder="1" applyAlignment="1" applyProtection="1">
      <alignment vertical="top"/>
    </xf>
    <xf numFmtId="0" fontId="16" fillId="2" borderId="134" xfId="0" applyFont="1" applyFill="1" applyBorder="1" applyAlignment="1" applyProtection="1">
      <alignment vertical="top"/>
    </xf>
    <xf numFmtId="0" fontId="16" fillId="2" borderId="138" xfId="0" applyFont="1" applyFill="1" applyBorder="1" applyAlignment="1" applyProtection="1">
      <alignment horizontal="left" vertical="top"/>
    </xf>
    <xf numFmtId="0" fontId="16" fillId="2" borderId="134" xfId="0" applyFont="1" applyFill="1" applyBorder="1" applyAlignment="1" applyProtection="1">
      <alignment horizontal="left" vertical="top"/>
    </xf>
    <xf numFmtId="0" fontId="70" fillId="2" borderId="138" xfId="2" applyFont="1" applyFill="1" applyBorder="1" applyAlignment="1" applyProtection="1">
      <alignment horizontal="left" vertical="top"/>
    </xf>
    <xf numFmtId="0" fontId="16" fillId="2" borderId="134" xfId="0" applyFont="1" applyFill="1" applyBorder="1" applyAlignment="1" applyProtection="1">
      <alignment horizontal="left" vertical="top" wrapText="1"/>
    </xf>
    <xf numFmtId="0" fontId="16" fillId="2" borderId="134" xfId="0" applyFont="1" applyFill="1" applyBorder="1" applyProtection="1"/>
    <xf numFmtId="0" fontId="70" fillId="2" borderId="138" xfId="2" applyFont="1" applyFill="1" applyBorder="1" applyAlignment="1" applyProtection="1">
      <alignment horizontal="left"/>
    </xf>
    <xf numFmtId="0" fontId="70" fillId="0" borderId="138" xfId="2" applyFont="1" applyBorder="1" applyProtection="1"/>
    <xf numFmtId="0" fontId="70" fillId="2" borderId="138" xfId="2" applyFont="1" applyFill="1" applyBorder="1" applyAlignment="1" applyProtection="1">
      <alignment horizontal="left" vertical="center"/>
    </xf>
    <xf numFmtId="0" fontId="16" fillId="2" borderId="134" xfId="0" applyFont="1" applyFill="1" applyBorder="1" applyAlignment="1" applyProtection="1">
      <alignment horizontal="fill" vertical="top" wrapText="1"/>
    </xf>
    <xf numFmtId="0" fontId="42" fillId="3" borderId="0" xfId="0" applyFont="1" applyFill="1" applyAlignment="1" applyProtection="1">
      <alignment horizontal="fill" vertical="top"/>
    </xf>
    <xf numFmtId="0" fontId="70" fillId="2" borderId="138" xfId="2" applyFont="1" applyFill="1" applyBorder="1" applyProtection="1"/>
    <xf numFmtId="0" fontId="16" fillId="2" borderId="138" xfId="0" applyFont="1" applyFill="1" applyBorder="1" applyAlignment="1" applyProtection="1">
      <alignment vertical="top"/>
    </xf>
    <xf numFmtId="0" fontId="42" fillId="2" borderId="136" xfId="0" applyFont="1" applyFill="1" applyBorder="1" applyAlignment="1" applyProtection="1">
      <alignment vertical="top"/>
    </xf>
    <xf numFmtId="0" fontId="42" fillId="2" borderId="139" xfId="0" applyFont="1" applyFill="1" applyBorder="1" applyAlignment="1" applyProtection="1">
      <alignment vertical="top"/>
    </xf>
  </cellXfs>
  <cellStyles count="14">
    <cellStyle name="Comma 2" xfId="8" xr:uid="{A1712838-AE62-4FDD-B51F-CE1E77F9D0DB}"/>
    <cellStyle name="Hyperlink" xfId="2" builtinId="8"/>
    <cellStyle name="Hyperlink 2" xfId="1" xr:uid="{73DF2DE0-2501-4744-9651-7F0B984C57D6}"/>
    <cellStyle name="Hyperlink 3" xfId="7" xr:uid="{BBC09D98-9369-4F93-85F2-6E286819DE9A}"/>
    <cellStyle name="Normal" xfId="0" builtinId="0"/>
    <cellStyle name="Normal 2" xfId="3" xr:uid="{A8062B7B-D559-4110-983C-A2C1C2F35B78}"/>
    <cellStyle name="Normal 2 2" xfId="9" xr:uid="{9A216C83-285F-4062-985B-D905700CD0B6}"/>
    <cellStyle name="Normal 3" xfId="4" xr:uid="{A6E3521D-EBA5-4AD0-B4DD-674CBCE892F5}"/>
    <cellStyle name="Normal 3 2" xfId="10" xr:uid="{4FDDB390-C7BA-49A7-95D2-8854D9FFEDA1}"/>
    <cellStyle name="Normal 4" xfId="5" xr:uid="{DFD7600C-3F1F-46A6-805C-3F84B5F82092}"/>
    <cellStyle name="Normal 4 2" xfId="11" xr:uid="{6E824540-2162-4DD0-98A9-7D8393636EB4}"/>
    <cellStyle name="Normal 5" xfId="6" xr:uid="{A38B084D-87D0-4E91-8FB0-7233F1FFA178}"/>
    <cellStyle name="Normal 5 2" xfId="12" xr:uid="{DF66C7B6-FC11-42A2-A428-14CB43D56976}"/>
    <cellStyle name="Normal 6" xfId="13" xr:uid="{0506390A-25EA-4C39-8A7E-E35CE65A97FE}"/>
  </cellStyles>
  <dxfs count="0"/>
  <tableStyles count="0" defaultTableStyle="TableStyleMedium2" defaultPivotStyle="PivotStyleLight16"/>
  <colors>
    <mruColors>
      <color rgb="FF50544D"/>
      <color rgb="FFDCDDDB"/>
      <color rgb="FF2DA3D7"/>
      <color rgb="FFD5ECF7"/>
      <color rgb="FFFFB88F"/>
      <color rgb="FFFFC9C9"/>
      <color rgb="FFFF9457"/>
      <color rgb="FFFFDBC7"/>
      <color rgb="FFF256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jpe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1068916</xdr:colOff>
      <xdr:row>16</xdr:row>
      <xdr:rowOff>34396</xdr:rowOff>
    </xdr:from>
    <xdr:to>
      <xdr:col>11</xdr:col>
      <xdr:colOff>21166</xdr:colOff>
      <xdr:row>33</xdr:row>
      <xdr:rowOff>39688</xdr:rowOff>
    </xdr:to>
    <xdr:sp macro="" textlink="">
      <xdr:nvSpPr>
        <xdr:cNvPr id="11" name="TextBox 1">
          <a:extLst>
            <a:ext uri="{FF2B5EF4-FFF2-40B4-BE49-F238E27FC236}">
              <a16:creationId xmlns:a16="http://schemas.microsoft.com/office/drawing/2014/main" id="{BCE184AD-312E-4514-9342-8A06B08111A2}"/>
            </a:ext>
          </a:extLst>
        </xdr:cNvPr>
        <xdr:cNvSpPr txBox="1"/>
      </xdr:nvSpPr>
      <xdr:spPr>
        <a:xfrm>
          <a:off x="1068916" y="21380979"/>
          <a:ext cx="10678583" cy="3063876"/>
        </a:xfrm>
        <a:prstGeom prst="rect">
          <a:avLst/>
        </a:prstGeom>
        <a:solidFill>
          <a:schemeClr val="lt1"/>
        </a:solidFill>
        <a:ln w="571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b="1">
              <a:latin typeface="Aptos Narrow" panose="020B0004020202020204" pitchFamily="34" charset="0"/>
            </a:rPr>
            <a:t>Acknowledgement</a:t>
          </a:r>
        </a:p>
        <a:p>
          <a:r>
            <a:rPr lang="en-AU" sz="1100">
              <a:solidFill>
                <a:schemeClr val="tx1"/>
              </a:solidFill>
              <a:latin typeface="Aptos Narrow" panose="020B0004020202020204" pitchFamily="34" charset="0"/>
            </a:rPr>
            <a:t>This workbook presents the workflow for the implementation of BHP's Natural Capital Metrics Framework. The example within this workbook is entirely hypothetical and has been developed as a collaboration between BHP and CSIRO as part of BHP's social investment funding program. The workflow and metrics framework are designed to continuously evolve in line with changing global frameworks. Organisations are free to use and adapt to meet their own requirements.</a:t>
          </a:r>
        </a:p>
        <a:p>
          <a:r>
            <a:rPr lang="en-AU" sz="1100">
              <a:solidFill>
                <a:schemeClr val="tx1"/>
              </a:solidFill>
              <a:latin typeface="Aptos Narrow" panose="020B0004020202020204" pitchFamily="34" charset="0"/>
            </a:rPr>
            <a:t> </a:t>
          </a:r>
        </a:p>
        <a:p>
          <a:r>
            <a:rPr lang="en-AU" sz="1100" b="0" i="1">
              <a:solidFill>
                <a:schemeClr val="tx1"/>
              </a:solidFill>
              <a:effectLst/>
              <a:latin typeface="Aptos Narrow" panose="020B0004020202020204" pitchFamily="34" charset="0"/>
              <a:ea typeface="+mn-ea"/>
              <a:cs typeface="+mn-cs"/>
            </a:rPr>
            <a:t>© BHP, 2025. This work is openly licensed via </a:t>
          </a:r>
          <a:r>
            <a:rPr lang="en-AU" sz="1100" b="0" i="1" u="none" strike="noStrike">
              <a:solidFill>
                <a:schemeClr val="tx1"/>
              </a:solidFill>
              <a:effectLst/>
              <a:latin typeface="Aptos Narrow" panose="020B0004020202020204" pitchFamily="34" charset="0"/>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CC BY 4.0</a:t>
          </a:r>
          <a:r>
            <a:rPr lang="en-AU" sz="1100" b="0" i="1">
              <a:solidFill>
                <a:schemeClr val="tx1"/>
              </a:solidFill>
              <a:effectLst/>
              <a:latin typeface="Aptos Narrow" panose="020B0004020202020204" pitchFamily="34" charset="0"/>
              <a:ea typeface="+mn-ea"/>
              <a:cs typeface="+mn-cs"/>
            </a:rPr>
            <a:t>.</a:t>
          </a:r>
        </a:p>
        <a:p>
          <a:endParaRPr lang="en-AU" sz="1100">
            <a:solidFill>
              <a:schemeClr val="tx1"/>
            </a:solidFill>
            <a:latin typeface="Aptos Narrow" panose="020B0004020202020204" pitchFamily="34" charset="0"/>
          </a:endParaRPr>
        </a:p>
        <a:p>
          <a:r>
            <a:rPr lang="en-AU" sz="1100">
              <a:solidFill>
                <a:schemeClr val="tx1"/>
              </a:solidFill>
              <a:latin typeface="Aptos Narrow" panose="020B0004020202020204" pitchFamily="34" charset="0"/>
            </a:rPr>
            <a:t>Last update: November 2025		</a:t>
          </a:r>
        </a:p>
        <a:p>
          <a:r>
            <a:rPr lang="en-AU" sz="1100" b="1" i="0" u="none" strike="noStrike">
              <a:solidFill>
                <a:schemeClr val="tx1"/>
              </a:solidFill>
              <a:effectLst/>
              <a:latin typeface="Aptos Narrow" panose="020B0004020202020204" pitchFamily="34" charset="0"/>
              <a:ea typeface="+mn-ea"/>
              <a:cs typeface="+mn-cs"/>
            </a:rPr>
            <a:t>Version: </a:t>
          </a:r>
          <a:r>
            <a:rPr lang="en-AU" sz="1100">
              <a:solidFill>
                <a:schemeClr val="tx1"/>
              </a:solidFill>
              <a:effectLst/>
              <a:latin typeface="Aptos Narrow" panose="020B0004020202020204" pitchFamily="34" charset="0"/>
            </a:rPr>
            <a:t> </a:t>
          </a:r>
          <a:r>
            <a:rPr lang="en-AU" sz="1100" b="0" i="0" u="none" strike="noStrike">
              <a:solidFill>
                <a:schemeClr val="tx1"/>
              </a:solidFill>
              <a:effectLst/>
              <a:latin typeface="Aptos Narrow" panose="020B0004020202020204" pitchFamily="34" charset="0"/>
              <a:ea typeface="+mn-ea"/>
              <a:cs typeface="+mn-cs"/>
            </a:rPr>
            <a:t>1.0</a:t>
          </a:r>
          <a:r>
            <a:rPr lang="en-AU" sz="1100">
              <a:solidFill>
                <a:schemeClr val="tx1"/>
              </a:solidFill>
              <a:effectLst/>
              <a:latin typeface="Aptos Narrow" panose="020B0004020202020204" pitchFamily="34" charset="0"/>
            </a:rPr>
            <a:t> </a:t>
          </a:r>
          <a:endParaRPr lang="en-AU" sz="1100">
            <a:solidFill>
              <a:schemeClr val="tx1"/>
            </a:solidFill>
            <a:latin typeface="Aptos Narrow" panose="020B0004020202020204" pitchFamily="34" charset="0"/>
          </a:endParaRPr>
        </a:p>
      </xdr:txBody>
    </xdr:sp>
    <xdr:clientData/>
  </xdr:twoCellAnchor>
  <xdr:twoCellAnchor editAs="oneCell">
    <xdr:from>
      <xdr:col>10</xdr:col>
      <xdr:colOff>333375</xdr:colOff>
      <xdr:row>25</xdr:row>
      <xdr:rowOff>45789</xdr:rowOff>
    </xdr:from>
    <xdr:to>
      <xdr:col>11</xdr:col>
      <xdr:colOff>25400</xdr:colOff>
      <xdr:row>32</xdr:row>
      <xdr:rowOff>140395</xdr:rowOff>
    </xdr:to>
    <xdr:pic>
      <xdr:nvPicPr>
        <xdr:cNvPr id="3" name="Picture 2">
          <a:extLst>
            <a:ext uri="{FF2B5EF4-FFF2-40B4-BE49-F238E27FC236}">
              <a16:creationId xmlns:a16="http://schemas.microsoft.com/office/drawing/2014/main" id="{104B1CE0-C966-4701-B419-58AB1A7562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34500" y="22124739"/>
          <a:ext cx="2400300" cy="1364606"/>
        </a:xfrm>
        <a:prstGeom prst="rect">
          <a:avLst/>
        </a:prstGeom>
      </xdr:spPr>
    </xdr:pic>
    <xdr:clientData/>
  </xdr:twoCellAnchor>
  <xdr:twoCellAnchor>
    <xdr:from>
      <xdr:col>0</xdr:col>
      <xdr:colOff>1083731</xdr:colOff>
      <xdr:row>4</xdr:row>
      <xdr:rowOff>116259</xdr:rowOff>
    </xdr:from>
    <xdr:to>
      <xdr:col>11</xdr:col>
      <xdr:colOff>11134</xdr:colOff>
      <xdr:row>7</xdr:row>
      <xdr:rowOff>254001</xdr:rowOff>
    </xdr:to>
    <xdr:sp macro="" textlink="">
      <xdr:nvSpPr>
        <xdr:cNvPr id="754" name="TextBox 7">
          <a:extLst>
            <a:ext uri="{FF2B5EF4-FFF2-40B4-BE49-F238E27FC236}">
              <a16:creationId xmlns:a16="http://schemas.microsoft.com/office/drawing/2014/main" id="{B3906E07-E8F9-9CF7-207A-A136231909B6}"/>
            </a:ext>
          </a:extLst>
        </xdr:cNvPr>
        <xdr:cNvSpPr txBox="1"/>
      </xdr:nvSpPr>
      <xdr:spPr>
        <a:xfrm>
          <a:off x="1083731" y="2072059"/>
          <a:ext cx="10630453" cy="13288592"/>
        </a:xfrm>
        <a:prstGeom prst="rect">
          <a:avLst/>
        </a:prstGeom>
        <a:solidFill>
          <a:schemeClr val="lt1"/>
        </a:solidFill>
        <a:ln w="571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b="1">
              <a:latin typeface="Aptos Narrow" panose="020B0004020202020204" pitchFamily="34" charset="0"/>
            </a:rPr>
            <a:t>About the Natural Capital Workflow:</a:t>
          </a:r>
        </a:p>
        <a:p>
          <a:r>
            <a:rPr lang="en-AU" sz="1100">
              <a:solidFill>
                <a:schemeClr val="tx1"/>
              </a:solidFill>
              <a:latin typeface="Aptos Narrow" panose="020B0004020202020204" pitchFamily="34" charset="0"/>
            </a:rPr>
            <a:t>The </a:t>
          </a:r>
          <a:r>
            <a:rPr lang="en-AU" sz="1100">
              <a:solidFill>
                <a:schemeClr val="tx1"/>
              </a:solidFill>
              <a:effectLst/>
              <a:latin typeface="Aptos Narrow" panose="020B0004020202020204" pitchFamily="34" charset="0"/>
              <a:ea typeface="+mn-ea"/>
              <a:cs typeface="+mn-cs"/>
            </a:rPr>
            <a:t>Natural Capital Workflow (</a:t>
          </a:r>
          <a:r>
            <a:rPr lang="en-AU" sz="1100">
              <a:solidFill>
                <a:schemeClr val="tx1"/>
              </a:solidFill>
              <a:latin typeface="Aptos Narrow" panose="020B0004020202020204" pitchFamily="34" charset="0"/>
            </a:rPr>
            <a:t>NCW) was developed by BHP to support consistent development of natural capital data for decision-making, reporting and disclosure. Based on the structure and logic of CSIRO's Natural Capital Handbook, the NCW was designed to assist the organisation with the task of navigating the numerous natural capital (NC) accounting and assessment standards, frameworks, principles and guidelines (Figure 1, see also ii NCM</a:t>
          </a:r>
          <a:r>
            <a:rPr lang="en-AU" sz="1100" baseline="0">
              <a:solidFill>
                <a:schemeClr val="tx1"/>
              </a:solidFill>
              <a:latin typeface="Aptos Narrow" panose="020B0004020202020204" pitchFamily="34" charset="0"/>
            </a:rPr>
            <a:t> Framework</a:t>
          </a:r>
          <a:r>
            <a:rPr lang="en-AU" sz="1100">
              <a:solidFill>
                <a:schemeClr val="tx1"/>
              </a:solidFill>
              <a:latin typeface="Aptos Narrow" panose="020B0004020202020204" pitchFamily="34" charset="0"/>
            </a:rPr>
            <a:t>). </a:t>
          </a:r>
          <a:br>
            <a:rPr lang="en-AU" sz="1100">
              <a:solidFill>
                <a:schemeClr val="tx1"/>
              </a:solidFill>
              <a:latin typeface="Aptos Narrow" panose="020B0004020202020204" pitchFamily="34" charset="0"/>
            </a:rPr>
          </a:br>
          <a:endParaRPr lang="en-AU" sz="1100">
            <a:solidFill>
              <a:schemeClr val="tx1"/>
            </a:solidFill>
            <a:latin typeface="Aptos Narrow" panose="020B00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a:solidFill>
                <a:schemeClr val="tx1"/>
              </a:solidFill>
              <a:latin typeface="Aptos Narrow" panose="020B0004020202020204" pitchFamily="34" charset="0"/>
              <a:ea typeface="+mn-ea"/>
              <a:cs typeface="+mn-cs"/>
            </a:rPr>
            <a:t>This framework is currently being piloted internally</a:t>
          </a:r>
          <a:r>
            <a:rPr lang="en-AU" sz="1100" baseline="0">
              <a:solidFill>
                <a:schemeClr val="tx1"/>
              </a:solidFill>
              <a:latin typeface="Aptos Narrow" panose="020B0004020202020204" pitchFamily="34" charset="0"/>
              <a:ea typeface="+mn-ea"/>
              <a:cs typeface="+mn-cs"/>
            </a:rPr>
            <a:t> within BHP</a:t>
          </a:r>
          <a:r>
            <a:rPr lang="en-AU" sz="1100">
              <a:solidFill>
                <a:schemeClr val="tx1"/>
              </a:solidFill>
              <a:latin typeface="Aptos Narrow" panose="020B0004020202020204" pitchFamily="34" charset="0"/>
              <a:ea typeface="+mn-ea"/>
              <a:cs typeface="+mn-cs"/>
            </a:rPr>
            <a:t>. It is intended to test how natural capital data may support internal decision-making and alignment with emerging external frameworks. Outputs are illustrative and should not be interpreted as representing operational performance, verified outcomes, or decision‑ready analysis.</a:t>
          </a: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AU" sz="1100" b="1">
            <a:solidFill>
              <a:schemeClr val="dk1"/>
            </a:solidFill>
            <a:effectLst/>
            <a:latin typeface="Aptos Narrow" panose="020B0004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Aptos Narrow" panose="020B0004020202020204" pitchFamily="34" charset="0"/>
              <a:ea typeface="+mn-ea"/>
              <a:cs typeface="+mn-cs"/>
            </a:rPr>
            <a:t>Figure 1. The NCW is designed to promote the alignment of natural capital metrics with a diverse range of international reporting frameworks (note: this figure is illustrative and does not cover all frameworks evaluated).</a:t>
          </a:r>
        </a:p>
        <a:p>
          <a:endParaRPr lang="en-AU" sz="1100">
            <a:latin typeface="Aptos Narrow" panose="020B0004020202020204" pitchFamily="34" charset="0"/>
          </a:endParaRPr>
        </a:p>
        <a:p>
          <a:r>
            <a:rPr lang="en-AU" sz="1100">
              <a:solidFill>
                <a:schemeClr val="tx1"/>
              </a:solidFill>
              <a:latin typeface="Aptos Narrow" panose="020B0004020202020204" pitchFamily="34" charset="0"/>
            </a:rPr>
            <a:t>It aims to provide a clear, structured and flexible approach to selecting and prioritising natural capital metrics in a way that can be tailored to a range of internal and external use cases across geographic and organisational contexts and align with international directions in the measurement, reporting and disclosure of natural capital. In doing so it seeks to increase the consistency and efficiency of natural capital thinking within the organisation.</a:t>
          </a:r>
        </a:p>
        <a:p>
          <a:endParaRPr lang="en-AU" sz="1100">
            <a:solidFill>
              <a:schemeClr val="tx1"/>
            </a:solidFill>
            <a:latin typeface="Aptos Narrow" panose="020B0004020202020204" pitchFamily="34" charset="0"/>
          </a:endParaRPr>
        </a:p>
        <a:p>
          <a:r>
            <a:rPr lang="en-AU" sz="1100">
              <a:solidFill>
                <a:schemeClr val="tx1"/>
              </a:solidFill>
              <a:latin typeface="Aptos Narrow" panose="020B0004020202020204" pitchFamily="34" charset="0"/>
            </a:rPr>
            <a:t>A</a:t>
          </a:r>
          <a:r>
            <a:rPr lang="en-AU" sz="1100" baseline="0">
              <a:solidFill>
                <a:schemeClr val="tx1"/>
              </a:solidFill>
              <a:latin typeface="Aptos Narrow" panose="020B0004020202020204" pitchFamily="34" charset="0"/>
            </a:rPr>
            <a:t> simplified </a:t>
          </a:r>
          <a:r>
            <a:rPr lang="en-AU" sz="1100">
              <a:solidFill>
                <a:schemeClr val="tx1"/>
              </a:solidFill>
              <a:latin typeface="Aptos Narrow" panose="020B0004020202020204" pitchFamily="34" charset="0"/>
            </a:rPr>
            <a:t>overview of the NC workflow (Figure 2) is presented below. This workbook contains guidance on the workflow and a hypothetical example of its implementation developed with CSIRO. Organisations are free to use, distribute or tailor this to their own requirements.</a:t>
          </a: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endParaRPr lang="en-AU" sz="1100">
            <a:latin typeface="Aptos Narrow" panose="020B00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AU" sz="1400" b="1">
            <a:solidFill>
              <a:schemeClr val="dk1"/>
            </a:solidFill>
            <a:effectLst/>
            <a:latin typeface="Aptos Narrow" panose="020B0004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Aptos Narrow" panose="020B0004020202020204" pitchFamily="34" charset="0"/>
              <a:ea typeface="+mn-ea"/>
              <a:cs typeface="+mn-cs"/>
            </a:rPr>
            <a:t>Figure 2. Natural Capital Workflow</a:t>
          </a:r>
        </a:p>
        <a:p>
          <a:endParaRPr lang="en-AU" sz="1400" b="1">
            <a:solidFill>
              <a:sysClr val="windowText" lastClr="000000"/>
            </a:solidFill>
            <a:latin typeface="Aptos Narrow" panose="020B0004020202020204" pitchFamily="34" charset="0"/>
          </a:endParaRPr>
        </a:p>
        <a:p>
          <a:r>
            <a:rPr lang="en-AU" sz="1400" b="1">
              <a:solidFill>
                <a:schemeClr val="tx1"/>
              </a:solidFill>
              <a:latin typeface="Aptos Narrow" panose="020B0004020202020204" pitchFamily="34" charset="0"/>
            </a:rPr>
            <a:t>Disclaimer:</a:t>
          </a:r>
        </a:p>
        <a:p>
          <a:r>
            <a:rPr lang="en-AU" sz="1100" strike="noStrike" baseline="0">
              <a:solidFill>
                <a:schemeClr val="tx1"/>
              </a:solidFill>
              <a:latin typeface="Aptos Narrow" panose="020B0004020202020204" pitchFamily="34" charset="0"/>
            </a:rPr>
            <a:t>The </a:t>
          </a:r>
          <a:r>
            <a:rPr lang="en-AU" sz="1100">
              <a:solidFill>
                <a:schemeClr val="tx1"/>
              </a:solidFill>
              <a:latin typeface="Aptos Narrow" panose="020B0004020202020204" pitchFamily="34" charset="0"/>
            </a:rPr>
            <a:t>information contained in this workbook is general in nature. The user is advised and needs to be aware that such information may be incomplete, hypothetical and unable to be used in any specific situation. No reliance or actions must therefore be made on that information without seeking prior expert professional, scientific and technical advice. To the extent permitted by law, BHP (including its employees and consultants) excludes all liability to any person for any consequences, including but not limited to all losses, damages, costs, expenses and any other compensation, arising directly or indirectly from using this publication (in part or in whole) and any information or material contained in it.</a:t>
          </a:r>
        </a:p>
      </xdr:txBody>
    </xdr:sp>
    <xdr:clientData/>
  </xdr:twoCellAnchor>
  <xdr:twoCellAnchor editAs="oneCell">
    <xdr:from>
      <xdr:col>2</xdr:col>
      <xdr:colOff>857250</xdr:colOff>
      <xdr:row>4</xdr:row>
      <xdr:rowOff>1323975</xdr:rowOff>
    </xdr:from>
    <xdr:to>
      <xdr:col>10</xdr:col>
      <xdr:colOff>958850</xdr:colOff>
      <xdr:row>5</xdr:row>
      <xdr:rowOff>2368550</xdr:rowOff>
    </xdr:to>
    <xdr:pic>
      <xdr:nvPicPr>
        <xdr:cNvPr id="711" name="Picture 1">
          <a:extLst>
            <a:ext uri="{FF2B5EF4-FFF2-40B4-BE49-F238E27FC236}">
              <a16:creationId xmlns:a16="http://schemas.microsoft.com/office/drawing/2014/main" id="{DCECB6FD-39C5-71D0-87AC-0811F116B541}"/>
            </a:ext>
            <a:ext uri="{147F2762-F138-4A5C-976F-8EAC2B608ADB}">
              <a16:predDERef xmlns:a16="http://schemas.microsoft.com/office/drawing/2014/main" pred="{B3906E07-E8F9-9CF7-207A-A136231909B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628900" y="3286125"/>
          <a:ext cx="7334250" cy="4533900"/>
        </a:xfrm>
        <a:prstGeom prst="rect">
          <a:avLst/>
        </a:prstGeom>
        <a:ln>
          <a:noFill/>
        </a:ln>
      </xdr:spPr>
    </xdr:pic>
    <xdr:clientData/>
  </xdr:twoCellAnchor>
  <xdr:twoCellAnchor editAs="oneCell">
    <xdr:from>
      <xdr:col>1</xdr:col>
      <xdr:colOff>387123</xdr:colOff>
      <xdr:row>26</xdr:row>
      <xdr:rowOff>124203</xdr:rowOff>
    </xdr:from>
    <xdr:to>
      <xdr:col>2</xdr:col>
      <xdr:colOff>637147</xdr:colOff>
      <xdr:row>31</xdr:row>
      <xdr:rowOff>163770</xdr:rowOff>
    </xdr:to>
    <xdr:pic>
      <xdr:nvPicPr>
        <xdr:cNvPr id="7" name="Picture 6">
          <a:extLst>
            <a:ext uri="{FF2B5EF4-FFF2-40B4-BE49-F238E27FC236}">
              <a16:creationId xmlns:a16="http://schemas.microsoft.com/office/drawing/2014/main" id="{F48160F7-233F-4D18-A096-3F30F779AC1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1472973" y="22384128"/>
          <a:ext cx="932649" cy="957142"/>
        </a:xfrm>
        <a:prstGeom prst="rect">
          <a:avLst/>
        </a:prstGeom>
        <a:noFill/>
      </xdr:spPr>
    </xdr:pic>
    <xdr:clientData/>
  </xdr:twoCellAnchor>
  <xdr:twoCellAnchor editAs="oneCell">
    <xdr:from>
      <xdr:col>2</xdr:col>
      <xdr:colOff>323850</xdr:colOff>
      <xdr:row>5</xdr:row>
      <xdr:rowOff>3949700</xdr:rowOff>
    </xdr:from>
    <xdr:to>
      <xdr:col>10</xdr:col>
      <xdr:colOff>1524000</xdr:colOff>
      <xdr:row>6</xdr:row>
      <xdr:rowOff>4133850</xdr:rowOff>
    </xdr:to>
    <xdr:pic>
      <xdr:nvPicPr>
        <xdr:cNvPr id="753" name="Picture 3">
          <a:extLst>
            <a:ext uri="{FF2B5EF4-FFF2-40B4-BE49-F238E27FC236}">
              <a16:creationId xmlns:a16="http://schemas.microsoft.com/office/drawing/2014/main" id="{64346FFA-443E-40A2-8196-A9361821C5E5}"/>
            </a:ext>
            <a:ext uri="{147F2762-F138-4A5C-976F-8EAC2B608ADB}">
              <a16:predDERef xmlns:a16="http://schemas.microsoft.com/office/drawing/2014/main" pred="{F48160F7-233F-4D18-A096-3F30F779AC1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95500" y="9388475"/>
          <a:ext cx="8429625" cy="5384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588819</xdr:colOff>
      <xdr:row>57</xdr:row>
      <xdr:rowOff>0</xdr:rowOff>
    </xdr:from>
    <xdr:to>
      <xdr:col>14</xdr:col>
      <xdr:colOff>103911</xdr:colOff>
      <xdr:row>60</xdr:row>
      <xdr:rowOff>13137</xdr:rowOff>
    </xdr:to>
    <xdr:sp macro="" textlink="">
      <xdr:nvSpPr>
        <xdr:cNvPr id="87" name="Rectangle 26">
          <a:extLst>
            <a:ext uri="{FF2B5EF4-FFF2-40B4-BE49-F238E27FC236}">
              <a16:creationId xmlns:a16="http://schemas.microsoft.com/office/drawing/2014/main" id="{93F6F353-5C91-432F-AA63-E266D90020AB}"/>
            </a:ext>
          </a:extLst>
        </xdr:cNvPr>
        <xdr:cNvSpPr/>
      </xdr:nvSpPr>
      <xdr:spPr>
        <a:xfrm>
          <a:off x="1855644" y="11020425"/>
          <a:ext cx="7744692" cy="556062"/>
        </a:xfrm>
        <a:prstGeom prst="rect">
          <a:avLst/>
        </a:prstGeom>
        <a:solidFill>
          <a:schemeClr val="bg1"/>
        </a:solidFill>
        <a:ln w="12700">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AU" sz="1400">
              <a:solidFill>
                <a:schemeClr val="tx1"/>
              </a:solidFill>
              <a:latin typeface="Aptos Narrow" panose="020B0004020202020204" pitchFamily="34" charset="0"/>
            </a:rPr>
            <a:t>Establish</a:t>
          </a:r>
          <a:r>
            <a:rPr lang="en-AU" sz="1400" baseline="0">
              <a:solidFill>
                <a:schemeClr val="tx1"/>
              </a:solidFill>
              <a:latin typeface="Aptos Narrow" panose="020B0004020202020204" pitchFamily="34" charset="0"/>
            </a:rPr>
            <a:t> the nature-related data required to meet external risk management and reporting requirements</a:t>
          </a:r>
          <a:endParaRPr lang="en-AU" sz="1400">
            <a:solidFill>
              <a:schemeClr val="tx1"/>
            </a:solidFill>
            <a:latin typeface="Aptos Narrow" panose="020B0004020202020204" pitchFamily="34" charset="0"/>
          </a:endParaRPr>
        </a:p>
      </xdr:txBody>
    </xdr:sp>
    <xdr:clientData/>
  </xdr:twoCellAnchor>
  <xdr:twoCellAnchor>
    <xdr:from>
      <xdr:col>1</xdr:col>
      <xdr:colOff>117022</xdr:colOff>
      <xdr:row>57</xdr:row>
      <xdr:rowOff>0</xdr:rowOff>
    </xdr:from>
    <xdr:to>
      <xdr:col>2</xdr:col>
      <xdr:colOff>580159</xdr:colOff>
      <xdr:row>60</xdr:row>
      <xdr:rowOff>13137</xdr:rowOff>
    </xdr:to>
    <xdr:sp macro="" textlink="">
      <xdr:nvSpPr>
        <xdr:cNvPr id="88" name="Rectangle 27">
          <a:extLst>
            <a:ext uri="{FF2B5EF4-FFF2-40B4-BE49-F238E27FC236}">
              <a16:creationId xmlns:a16="http://schemas.microsoft.com/office/drawing/2014/main" id="{EF0FB86C-B020-494C-BC5D-5993F5A39125}"/>
            </a:ext>
          </a:extLst>
        </xdr:cNvPr>
        <xdr:cNvSpPr/>
      </xdr:nvSpPr>
      <xdr:spPr>
        <a:xfrm>
          <a:off x="697181" y="7620000"/>
          <a:ext cx="1147205" cy="558660"/>
        </a:xfrm>
        <a:prstGeom prst="rect">
          <a:avLst/>
        </a:prstGeom>
        <a:solidFill>
          <a:schemeClr val="accent2"/>
        </a:solidFill>
        <a:ln w="12700">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AU" sz="1600" b="1">
              <a:solidFill>
                <a:schemeClr val="accent1">
                  <a:lumMod val="50000"/>
                </a:schemeClr>
              </a:solidFill>
              <a:latin typeface="Aptos Narrow" panose="020B0004020202020204" pitchFamily="34" charset="0"/>
            </a:rPr>
            <a:t>Phase</a:t>
          </a:r>
          <a:r>
            <a:rPr lang="en-AU" sz="1600" b="1" baseline="0">
              <a:solidFill>
                <a:schemeClr val="accent1">
                  <a:lumMod val="50000"/>
                </a:schemeClr>
              </a:solidFill>
              <a:latin typeface="Aptos Narrow" panose="020B0004020202020204" pitchFamily="34" charset="0"/>
            </a:rPr>
            <a:t> 1</a:t>
          </a:r>
          <a:r>
            <a:rPr lang="en-AU" sz="1600" b="1">
              <a:solidFill>
                <a:schemeClr val="accent1">
                  <a:lumMod val="50000"/>
                </a:schemeClr>
              </a:solidFill>
              <a:latin typeface="Aptos Narrow" panose="020B0004020202020204" pitchFamily="34" charset="0"/>
            </a:rPr>
            <a:t>.  </a:t>
          </a:r>
        </a:p>
      </xdr:txBody>
    </xdr:sp>
    <xdr:clientData/>
  </xdr:twoCellAnchor>
  <xdr:twoCellAnchor>
    <xdr:from>
      <xdr:col>1</xdr:col>
      <xdr:colOff>99527</xdr:colOff>
      <xdr:row>60</xdr:row>
      <xdr:rowOff>67451</xdr:rowOff>
    </xdr:from>
    <xdr:to>
      <xdr:col>14</xdr:col>
      <xdr:colOff>121229</xdr:colOff>
      <xdr:row>76</xdr:row>
      <xdr:rowOff>121228</xdr:rowOff>
    </xdr:to>
    <xdr:sp macro="" textlink="">
      <xdr:nvSpPr>
        <xdr:cNvPr id="43" name="Rectangle 26">
          <a:extLst>
            <a:ext uri="{FF2B5EF4-FFF2-40B4-BE49-F238E27FC236}">
              <a16:creationId xmlns:a16="http://schemas.microsoft.com/office/drawing/2014/main" id="{D3053014-F3AE-4194-AF42-A8D32855C154}"/>
            </a:ext>
          </a:extLst>
        </xdr:cNvPr>
        <xdr:cNvSpPr/>
      </xdr:nvSpPr>
      <xdr:spPr>
        <a:xfrm>
          <a:off x="679686" y="8232974"/>
          <a:ext cx="8914588" cy="2963231"/>
        </a:xfrm>
        <a:prstGeom prst="rect">
          <a:avLst/>
        </a:prstGeom>
        <a:solidFill>
          <a:schemeClr val="bg1"/>
        </a:solidFill>
        <a:ln w="12700">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0" marR="0" lvl="0" indent="0" algn="l" defTabSz="457200" rtl="0" eaLnBrk="1" fontAlgn="auto" latinLnBrk="0" hangingPunct="1">
            <a:lnSpc>
              <a:spcPct val="100000"/>
            </a:lnSpc>
            <a:spcBef>
              <a:spcPts val="0"/>
            </a:spcBef>
            <a:spcAft>
              <a:spcPts val="0"/>
            </a:spcAft>
            <a:buClrTx/>
            <a:buSzTx/>
            <a:buFontTx/>
            <a:buNone/>
            <a:tabLst/>
            <a:defRPr/>
          </a:pPr>
          <a:r>
            <a:rPr lang="en-AU" sz="1100" b="1" i="1">
              <a:solidFill>
                <a:schemeClr val="tx1"/>
              </a:solidFill>
              <a:latin typeface="Aptos Narrow" panose="020B0004020202020204" pitchFamily="34" charset="0"/>
            </a:rPr>
            <a:t>Purpose:</a:t>
          </a:r>
          <a:r>
            <a:rPr lang="en-AU" sz="1100" i="1">
              <a:solidFill>
                <a:schemeClr val="tx1"/>
              </a:solidFill>
              <a:latin typeface="Aptos Narrow" panose="020B0004020202020204" pitchFamily="34" charset="0"/>
            </a:rPr>
            <a:t> </a:t>
          </a:r>
          <a:r>
            <a:rPr lang="en-AU" sz="1100" i="0">
              <a:solidFill>
                <a:schemeClr val="tx1"/>
              </a:solidFill>
              <a:latin typeface="Aptos Narrow" panose="020B0004020202020204" pitchFamily="34" charset="0"/>
            </a:rPr>
            <a:t>To</a:t>
          </a:r>
          <a:r>
            <a:rPr lang="en-AU" sz="1100" i="0" baseline="0">
              <a:solidFill>
                <a:schemeClr val="tx1"/>
              </a:solidFill>
              <a:latin typeface="Aptos Narrow" panose="020B0004020202020204" pitchFamily="34" charset="0"/>
            </a:rPr>
            <a:t> identify natural capital metrics and map readily available data to support the growing number of external nature-related reporting requirements and provide a repository of information to support internal decision-making (in Phase 2). The intention is to ensure that </a:t>
          </a:r>
          <a:r>
            <a:rPr lang="en-AU" sz="1100" b="0" i="0" baseline="0">
              <a:solidFill>
                <a:schemeClr val="tx1"/>
              </a:solidFill>
              <a:latin typeface="Aptos Narrow" panose="020B0004020202020204" pitchFamily="34" charset="0"/>
            </a:rPr>
            <a:t>metrics</a:t>
          </a:r>
          <a:r>
            <a:rPr lang="en-AU" sz="1100" i="0" baseline="0">
              <a:solidFill>
                <a:schemeClr val="tx1"/>
              </a:solidFill>
              <a:latin typeface="Aptos Narrow" panose="020B0004020202020204" pitchFamily="34" charset="0"/>
            </a:rPr>
            <a:t> and investment in </a:t>
          </a:r>
          <a:r>
            <a:rPr lang="en-AU" sz="1100" b="0" i="0" baseline="0">
              <a:solidFill>
                <a:schemeClr val="tx1"/>
              </a:solidFill>
              <a:latin typeface="Aptos Narrow" panose="020B0004020202020204" pitchFamily="34" charset="0"/>
            </a:rPr>
            <a:t>data development </a:t>
          </a:r>
          <a:r>
            <a:rPr lang="en-AU" sz="1100" i="0" baseline="0">
              <a:solidFill>
                <a:schemeClr val="tx1"/>
              </a:solidFill>
              <a:latin typeface="Aptos Narrow" panose="020B0004020202020204" pitchFamily="34" charset="0"/>
            </a:rPr>
            <a:t>are consistent and comparable across a broad range of nature-related contexts by aligning with relevant classifications or typologies.</a:t>
          </a:r>
        </a:p>
        <a:p>
          <a:pPr marL="0" marR="0" lvl="0" indent="0" algn="l" defTabSz="457200" rtl="0" eaLnBrk="1" fontAlgn="auto" latinLnBrk="0" hangingPunct="1">
            <a:lnSpc>
              <a:spcPct val="100000"/>
            </a:lnSpc>
            <a:spcBef>
              <a:spcPts val="0"/>
            </a:spcBef>
            <a:spcAft>
              <a:spcPts val="0"/>
            </a:spcAft>
            <a:buClrTx/>
            <a:buSzTx/>
            <a:buFontTx/>
            <a:buNone/>
            <a:tabLst/>
            <a:defRPr/>
          </a:pPr>
          <a:endParaRPr lang="en-AU" sz="1100" i="0">
            <a:solidFill>
              <a:schemeClr val="tx1"/>
            </a:solidFill>
            <a:latin typeface="Aptos Narrow" panose="020B000402020202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lang="en-AU" sz="1100" b="1" i="1">
              <a:solidFill>
                <a:schemeClr val="tx1"/>
              </a:solidFill>
              <a:latin typeface="Aptos Narrow" panose="020B0004020202020204" pitchFamily="34" charset="0"/>
            </a:rPr>
            <a:t>Context: </a:t>
          </a:r>
          <a:r>
            <a:rPr lang="en-AU" sz="1100" b="0" kern="1200">
              <a:solidFill>
                <a:schemeClr val="tx1"/>
              </a:solidFill>
              <a:effectLst/>
              <a:latin typeface="Aptos Narrow" panose="020B0004020202020204" pitchFamily="34" charset="0"/>
              <a:ea typeface="+mn-ea"/>
              <a:cs typeface="+mn-cs"/>
            </a:rPr>
            <a:t>Nature-related</a:t>
          </a:r>
          <a:r>
            <a:rPr lang="en-AU" sz="1100" b="0" kern="1200" baseline="0">
              <a:solidFill>
                <a:schemeClr val="tx1"/>
              </a:solidFill>
              <a:effectLst/>
              <a:latin typeface="Aptos Narrow" panose="020B0004020202020204" pitchFamily="34" charset="0"/>
              <a:ea typeface="+mn-ea"/>
              <a:cs typeface="+mn-cs"/>
            </a:rPr>
            <a:t> metrics and data are increasingly important for a range of external and internal decision-making contexts. This is evidenced by the increasing number of initiatives and frameworks that have emerged over the last decade to support this requirement. While the inclusion of nature in decision-making is laudable, and urgently required, the rapid growth in frameworks, approaches and initiatives has created significant uncertainty for many organisations; becoming a significant barrier to adoption.  The NCW acknowledges that there is considerable overlap in the metrics and required data across these decision-making and reporting contexts. The NCW capitalises on this to provide a structured, repeatable and flexible approach to metric definition and data development that is aligned to external risk management and reporting contexts.</a:t>
          </a:r>
        </a:p>
        <a:p>
          <a:pPr marL="0" marR="0" lvl="0" indent="0" algn="l" defTabSz="457200" rtl="0" eaLnBrk="1" fontAlgn="auto" latinLnBrk="0" hangingPunct="1">
            <a:lnSpc>
              <a:spcPct val="100000"/>
            </a:lnSpc>
            <a:spcBef>
              <a:spcPts val="0"/>
            </a:spcBef>
            <a:spcAft>
              <a:spcPts val="0"/>
            </a:spcAft>
            <a:buClrTx/>
            <a:buSzTx/>
            <a:buFontTx/>
            <a:buNone/>
            <a:tabLst/>
            <a:defRPr/>
          </a:pPr>
          <a:endParaRPr lang="en-AU" sz="1100" b="0" kern="1200">
            <a:solidFill>
              <a:schemeClr val="tx1"/>
            </a:solidFill>
            <a:effectLst/>
            <a:latin typeface="Aptos Narrow" panose="020B0004020202020204" pitchFamily="34" charset="0"/>
            <a:ea typeface="+mn-ea"/>
            <a:cs typeface="+mn-cs"/>
          </a:endParaRPr>
        </a:p>
        <a:p>
          <a:pPr marL="0" marR="0" lvl="0" indent="0" algn="l" defTabSz="457200" rtl="0" eaLnBrk="1" fontAlgn="auto" latinLnBrk="0" hangingPunct="1">
            <a:lnSpc>
              <a:spcPct val="100000"/>
            </a:lnSpc>
            <a:spcBef>
              <a:spcPts val="0"/>
            </a:spcBef>
            <a:spcAft>
              <a:spcPts val="0"/>
            </a:spcAft>
            <a:buClrTx/>
            <a:buSzTx/>
            <a:buFontTx/>
            <a:buNone/>
            <a:tabLst/>
            <a:defRPr/>
          </a:pPr>
          <a:r>
            <a:rPr lang="en-AU" sz="1100" b="1" i="1" kern="1200">
              <a:solidFill>
                <a:schemeClr val="tx1"/>
              </a:solidFill>
              <a:effectLst/>
              <a:latin typeface="Aptos Narrow" panose="020B0004020202020204" pitchFamily="34" charset="0"/>
              <a:ea typeface="+mn-ea"/>
              <a:cs typeface="+mn-cs"/>
            </a:rPr>
            <a:t>Outcome:</a:t>
          </a:r>
          <a:r>
            <a:rPr lang="en-AU" sz="1100" b="0" i="1" kern="1200">
              <a:solidFill>
                <a:schemeClr val="tx1"/>
              </a:solidFill>
              <a:effectLst/>
              <a:latin typeface="Aptos Narrow" panose="020B0004020202020204" pitchFamily="34" charset="0"/>
              <a:ea typeface="+mn-ea"/>
              <a:cs typeface="+mn-cs"/>
            </a:rPr>
            <a:t> </a:t>
          </a:r>
          <a:r>
            <a:rPr lang="en-AU" sz="1100" b="0" i="0" kern="1200">
              <a:solidFill>
                <a:schemeClr val="tx1"/>
              </a:solidFill>
              <a:effectLst/>
              <a:latin typeface="Aptos Narrow" panose="020B0004020202020204" pitchFamily="34" charset="0"/>
              <a:ea typeface="+mn-ea"/>
              <a:cs typeface="+mn-cs"/>
            </a:rPr>
            <a:t>The outcome of Phase</a:t>
          </a:r>
          <a:r>
            <a:rPr lang="en-AU" sz="1100" b="0" i="0" kern="1200" baseline="0">
              <a:solidFill>
                <a:schemeClr val="tx1"/>
              </a:solidFill>
              <a:effectLst/>
              <a:latin typeface="Aptos Narrow" panose="020B0004020202020204" pitchFamily="34" charset="0"/>
              <a:ea typeface="+mn-ea"/>
              <a:cs typeface="+mn-cs"/>
            </a:rPr>
            <a:t> 1 of the  NCW is clarity on the metrics and data required to align the organisations environmental management and reporting objectives to external nature-related risk management and reporting frameworks. It enables the organisation to take a common but context specific approach to selecting nature-related metrics based on the geographical and operational context. Systematically compiling data across the natural capital metrics framework into a single repository can increase alignment and consistency in the internal use of such data (across both Phase 1 and 2) across a range of geographical and operational contexts, building certainty within teams across the organisation which can reduce costs and duplication of effort. </a:t>
          </a:r>
          <a:endParaRPr lang="en-AU" sz="1100" b="0" i="0" kern="1200">
            <a:solidFill>
              <a:schemeClr val="tx1"/>
            </a:solidFill>
            <a:effectLst/>
            <a:latin typeface="Aptos Narrow" panose="020B0004020202020204" pitchFamily="34" charset="0"/>
            <a:ea typeface="+mn-ea"/>
            <a:cs typeface="+mn-cs"/>
          </a:endParaRPr>
        </a:p>
      </xdr:txBody>
    </xdr:sp>
    <xdr:clientData/>
  </xdr:twoCellAnchor>
  <xdr:twoCellAnchor>
    <xdr:from>
      <xdr:col>2</xdr:col>
      <xdr:colOff>528205</xdr:colOff>
      <xdr:row>77</xdr:row>
      <xdr:rowOff>134711</xdr:rowOff>
    </xdr:from>
    <xdr:to>
      <xdr:col>14</xdr:col>
      <xdr:colOff>129888</xdr:colOff>
      <xdr:row>80</xdr:row>
      <xdr:rowOff>148144</xdr:rowOff>
    </xdr:to>
    <xdr:sp macro="" textlink="">
      <xdr:nvSpPr>
        <xdr:cNvPr id="91" name="Rectangle 24">
          <a:extLst>
            <a:ext uri="{FF2B5EF4-FFF2-40B4-BE49-F238E27FC236}">
              <a16:creationId xmlns:a16="http://schemas.microsoft.com/office/drawing/2014/main" id="{A8818AB7-B9A7-49BE-8729-0E9A083F0C71}"/>
            </a:ext>
          </a:extLst>
        </xdr:cNvPr>
        <xdr:cNvSpPr/>
      </xdr:nvSpPr>
      <xdr:spPr>
        <a:xfrm>
          <a:off x="1792432" y="11391529"/>
          <a:ext cx="7810501" cy="558956"/>
        </a:xfrm>
        <a:prstGeom prst="rect">
          <a:avLst/>
        </a:prstGeom>
        <a:solidFill>
          <a:schemeClr val="bg1"/>
        </a:solidFill>
        <a:ln w="12700">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AU" sz="1400" baseline="0">
              <a:solidFill>
                <a:schemeClr val="tx1"/>
              </a:solidFill>
              <a:latin typeface="Aptos Narrow" panose="020B0004020202020204" pitchFamily="34" charset="0"/>
            </a:rPr>
            <a:t>Prioritise a short list of metrics and associated data to support specific internal decision making contexts </a:t>
          </a:r>
          <a:endParaRPr lang="en-AU" sz="1400">
            <a:solidFill>
              <a:schemeClr val="tx1"/>
            </a:solidFill>
            <a:latin typeface="Aptos Narrow" panose="020B0004020202020204" pitchFamily="34" charset="0"/>
          </a:endParaRPr>
        </a:p>
      </xdr:txBody>
    </xdr:sp>
    <xdr:clientData/>
  </xdr:twoCellAnchor>
  <xdr:twoCellAnchor>
    <xdr:from>
      <xdr:col>1</xdr:col>
      <xdr:colOff>89806</xdr:colOff>
      <xdr:row>77</xdr:row>
      <xdr:rowOff>134712</xdr:rowOff>
    </xdr:from>
    <xdr:to>
      <xdr:col>2</xdr:col>
      <xdr:colOff>528205</xdr:colOff>
      <xdr:row>80</xdr:row>
      <xdr:rowOff>148144</xdr:rowOff>
    </xdr:to>
    <xdr:sp macro="" textlink="">
      <xdr:nvSpPr>
        <xdr:cNvPr id="92" name="Rectangle 25">
          <a:extLst>
            <a:ext uri="{FF2B5EF4-FFF2-40B4-BE49-F238E27FC236}">
              <a16:creationId xmlns:a16="http://schemas.microsoft.com/office/drawing/2014/main" id="{7B637FE2-1200-48DE-AD1B-BAD3BCD9C9A1}"/>
            </a:ext>
          </a:extLst>
        </xdr:cNvPr>
        <xdr:cNvSpPr/>
      </xdr:nvSpPr>
      <xdr:spPr>
        <a:xfrm>
          <a:off x="669965" y="11391530"/>
          <a:ext cx="1122467" cy="558955"/>
        </a:xfrm>
        <a:prstGeom prst="rect">
          <a:avLst/>
        </a:prstGeom>
        <a:solidFill>
          <a:schemeClr val="accent2"/>
        </a:solidFill>
        <a:ln w="12700">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AU" sz="1600" b="1">
              <a:solidFill>
                <a:schemeClr val="accent1">
                  <a:lumMod val="50000"/>
                </a:schemeClr>
              </a:solidFill>
              <a:latin typeface="Aptos Narrow" panose="020B0004020202020204" pitchFamily="34" charset="0"/>
            </a:rPr>
            <a:t>Phase 2. </a:t>
          </a:r>
        </a:p>
      </xdr:txBody>
    </xdr:sp>
    <xdr:clientData/>
  </xdr:twoCellAnchor>
  <xdr:twoCellAnchor>
    <xdr:from>
      <xdr:col>7</xdr:col>
      <xdr:colOff>97971</xdr:colOff>
      <xdr:row>90</xdr:row>
      <xdr:rowOff>19439</xdr:rowOff>
    </xdr:from>
    <xdr:to>
      <xdr:col>11</xdr:col>
      <xdr:colOff>102615</xdr:colOff>
      <xdr:row>96</xdr:row>
      <xdr:rowOff>70356</xdr:rowOff>
    </xdr:to>
    <xdr:sp macro="" textlink="">
      <xdr:nvSpPr>
        <xdr:cNvPr id="8" name="Arrow: Down 5">
          <a:extLst>
            <a:ext uri="{FF2B5EF4-FFF2-40B4-BE49-F238E27FC236}">
              <a16:creationId xmlns:a16="http://schemas.microsoft.com/office/drawing/2014/main" id="{FD2CC75D-E917-4FAA-984F-1116557DB2B7}"/>
            </a:ext>
          </a:extLst>
        </xdr:cNvPr>
        <xdr:cNvSpPr/>
      </xdr:nvSpPr>
      <xdr:spPr>
        <a:xfrm>
          <a:off x="4238430" y="11653546"/>
          <a:ext cx="2764950" cy="1158927"/>
        </a:xfrm>
        <a:prstGeom prst="downArrow">
          <a:avLst>
            <a:gd name="adj1" fmla="val 50000"/>
            <a:gd name="adj2" fmla="val 40278"/>
          </a:avLst>
        </a:prstGeom>
        <a:solidFill>
          <a:srgbClr val="DADBDC"/>
        </a:solidFill>
        <a:ln>
          <a:solidFill>
            <a:srgbClr val="DADBDC"/>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AU">
            <a:solidFill>
              <a:schemeClr val="bg1"/>
            </a:solidFill>
          </a:endParaRPr>
        </a:p>
      </xdr:txBody>
    </xdr:sp>
    <xdr:clientData/>
  </xdr:twoCellAnchor>
  <xdr:twoCellAnchor>
    <xdr:from>
      <xdr:col>1</xdr:col>
      <xdr:colOff>58168</xdr:colOff>
      <xdr:row>3</xdr:row>
      <xdr:rowOff>70035</xdr:rowOff>
    </xdr:from>
    <xdr:to>
      <xdr:col>13</xdr:col>
      <xdr:colOff>536863</xdr:colOff>
      <xdr:row>10</xdr:row>
      <xdr:rowOff>155864</xdr:rowOff>
    </xdr:to>
    <xdr:sp macro="" textlink="">
      <xdr:nvSpPr>
        <xdr:cNvPr id="3" name="Text Box 1">
          <a:extLst>
            <a:ext uri="{FF2B5EF4-FFF2-40B4-BE49-F238E27FC236}">
              <a16:creationId xmlns:a16="http://schemas.microsoft.com/office/drawing/2014/main" id="{1CE4EAFA-F3CB-E2CC-AABE-58E96F78D2DD}"/>
            </a:ext>
          </a:extLst>
        </xdr:cNvPr>
        <xdr:cNvSpPr txBox="1">
          <a:spLocks noChangeArrowheads="1"/>
        </xdr:cNvSpPr>
      </xdr:nvSpPr>
      <xdr:spPr bwMode="auto">
        <a:xfrm>
          <a:off x="638327" y="641535"/>
          <a:ext cx="8687513" cy="1748374"/>
        </a:xfrm>
        <a:prstGeom prst="rect">
          <a:avLst/>
        </a:prstGeom>
        <a:solidFill>
          <a:schemeClr val="accent2"/>
        </a:solidFill>
        <a:ln w="9525">
          <a:noFill/>
          <a:miter lim="800000"/>
          <a:headEnd/>
          <a:tailEnd/>
        </a:ln>
      </xdr:spPr>
      <xdr:txBody>
        <a:bodyPr vertOverflow="clip" wrap="square" lIns="27432" tIns="22860" rIns="0" bIns="0" anchor="t" upright="1"/>
        <a:lstStyle/>
        <a:p>
          <a:pPr algn="l" rtl="0">
            <a:defRPr sz="1000"/>
          </a:pPr>
          <a:r>
            <a:rPr lang="en-AU" sz="1100" b="0" i="0" u="none" strike="noStrike" baseline="0">
              <a:solidFill>
                <a:schemeClr val="bg2">
                  <a:lumMod val="50000"/>
                </a:schemeClr>
              </a:solidFill>
              <a:latin typeface="Aptos Narrow" panose="020B0004020202020204" pitchFamily="34" charset="0"/>
              <a:cs typeface="Arial"/>
            </a:rPr>
            <a:t>The </a:t>
          </a:r>
          <a:r>
            <a:rPr lang="en-AU" sz="1100" b="1" i="0" u="none" strike="noStrike" baseline="0">
              <a:solidFill>
                <a:schemeClr val="bg2">
                  <a:lumMod val="50000"/>
                </a:schemeClr>
              </a:solidFill>
              <a:latin typeface="Aptos Narrow" panose="020B0004020202020204" pitchFamily="34" charset="0"/>
              <a:cs typeface="Arial"/>
            </a:rPr>
            <a:t>Natural Capital Workflow (NCW) </a:t>
          </a:r>
          <a:r>
            <a:rPr lang="en-AU" sz="1100" b="0" i="0" u="none" strike="noStrike" baseline="0">
              <a:solidFill>
                <a:schemeClr val="bg2">
                  <a:lumMod val="50000"/>
                </a:schemeClr>
              </a:solidFill>
              <a:latin typeface="Aptos Narrow" panose="020B0004020202020204" pitchFamily="34" charset="0"/>
              <a:cs typeface="Arial"/>
            </a:rPr>
            <a:t>is a two-phase process (Figure 3) aimed at producing nature-related metrics and data in a consistent yet context-specific manner, centred on a novel natural capital metrics framework (NCM framework). The NCM framework is aligned to the systematic structure of natural capital assessment and accounting as set out in CSIRO's </a:t>
          </a:r>
          <a:r>
            <a:rPr lang="en-AU" sz="1100" b="0" i="1" u="none" strike="noStrike" baseline="0">
              <a:solidFill>
                <a:schemeClr val="bg2">
                  <a:lumMod val="50000"/>
                </a:schemeClr>
              </a:solidFill>
              <a:latin typeface="Aptos Narrow" panose="020B0004020202020204" pitchFamily="34" charset="0"/>
              <a:cs typeface="Arial"/>
            </a:rPr>
            <a:t>Natural Capital Handbook.</a:t>
          </a:r>
          <a:endParaRPr lang="en-AU" sz="1100" b="0" i="0" u="none" strike="noStrike" baseline="0">
            <a:solidFill>
              <a:schemeClr val="bg2">
                <a:lumMod val="50000"/>
              </a:schemeClr>
            </a:solidFill>
            <a:latin typeface="Aptos Narrow" panose="020B0004020202020204" pitchFamily="34" charset="0"/>
            <a:cs typeface="Arial"/>
          </a:endParaRPr>
        </a:p>
        <a:p>
          <a:pPr algn="l" rtl="0">
            <a:defRPr sz="1000"/>
          </a:pPr>
          <a:endParaRPr lang="en-AU" sz="1100" b="0" i="0" u="none" strike="noStrike" baseline="0">
            <a:solidFill>
              <a:schemeClr val="bg2">
                <a:lumMod val="50000"/>
              </a:schemeClr>
            </a:solidFill>
            <a:latin typeface="Aptos Narrow" panose="020B0004020202020204" pitchFamily="34" charset="0"/>
            <a:cs typeface="Arial"/>
          </a:endParaRPr>
        </a:p>
        <a:p>
          <a:pPr algn="l" rtl="0">
            <a:defRPr sz="1000"/>
          </a:pPr>
          <a:r>
            <a:rPr lang="en-AU" sz="1100" b="0" i="0" u="none" strike="noStrike" baseline="0">
              <a:solidFill>
                <a:schemeClr val="bg2">
                  <a:lumMod val="50000"/>
                </a:schemeClr>
              </a:solidFill>
              <a:latin typeface="Aptos Narrow" panose="020B0004020202020204" pitchFamily="34" charset="0"/>
              <a:cs typeface="Arial"/>
            </a:rPr>
            <a:t>The workflow and NCM framework encourages the adoption of practical and logical steps in the identification of nature-related metrics and subsequent data mapping, while being flexible to future adaptation to meet specific organisational requirements and any evolution in external requirements.</a:t>
          </a:r>
        </a:p>
        <a:p>
          <a:pPr algn="l" rtl="0">
            <a:defRPr sz="1000"/>
          </a:pPr>
          <a:endParaRPr lang="en-AU" sz="1100" b="0" i="0" u="none" strike="noStrike" baseline="0">
            <a:solidFill>
              <a:schemeClr val="bg2">
                <a:lumMod val="50000"/>
              </a:schemeClr>
            </a:solidFill>
            <a:latin typeface="Aptos Narrow" panose="020B0004020202020204" pitchFamily="34" charset="0"/>
            <a:cs typeface="Arial"/>
          </a:endParaRPr>
        </a:p>
        <a:p>
          <a:pPr algn="l" rtl="0">
            <a:defRPr sz="1000"/>
          </a:pPr>
          <a:r>
            <a:rPr lang="en-AU" sz="1100" b="0" i="0" u="none" strike="noStrike" baseline="0">
              <a:solidFill>
                <a:schemeClr val="bg2">
                  <a:lumMod val="50000"/>
                </a:schemeClr>
              </a:solidFill>
              <a:latin typeface="Aptos Narrow" panose="020B0004020202020204" pitchFamily="34" charset="0"/>
              <a:cs typeface="Arial"/>
            </a:rPr>
            <a:t>A key </a:t>
          </a:r>
          <a:r>
            <a:rPr lang="en-AU" sz="1100" b="1" i="0" u="none" strike="noStrike" baseline="0">
              <a:solidFill>
                <a:schemeClr val="bg2">
                  <a:lumMod val="50000"/>
                </a:schemeClr>
              </a:solidFill>
              <a:latin typeface="Aptos Narrow" panose="020B0004020202020204" pitchFamily="34" charset="0"/>
              <a:cs typeface="Arial"/>
            </a:rPr>
            <a:t>outcome</a:t>
          </a:r>
          <a:r>
            <a:rPr lang="en-AU" sz="1100" b="0" i="0" u="none" strike="noStrike" baseline="0">
              <a:solidFill>
                <a:schemeClr val="bg2">
                  <a:lumMod val="50000"/>
                </a:schemeClr>
              </a:solidFill>
              <a:latin typeface="Aptos Narrow" panose="020B0004020202020204" pitchFamily="34" charset="0"/>
              <a:cs typeface="Arial"/>
            </a:rPr>
            <a:t> of applying the NCW is a documented record of decision making associated with the selection of metrics for external reporting requirements (Phase 1) and their application to internal use cases (Phase 2). </a:t>
          </a:r>
        </a:p>
      </xdr:txBody>
    </xdr:sp>
    <xdr:clientData/>
  </xdr:twoCellAnchor>
  <xdr:twoCellAnchor>
    <xdr:from>
      <xdr:col>1</xdr:col>
      <xdr:colOff>129886</xdr:colOff>
      <xdr:row>52</xdr:row>
      <xdr:rowOff>68035</xdr:rowOff>
    </xdr:from>
    <xdr:to>
      <xdr:col>14</xdr:col>
      <xdr:colOff>86592</xdr:colOff>
      <xdr:row>55</xdr:row>
      <xdr:rowOff>35767</xdr:rowOff>
    </xdr:to>
    <xdr:sp macro="" textlink="">
      <xdr:nvSpPr>
        <xdr:cNvPr id="36" name="Text Box 1">
          <a:extLst>
            <a:ext uri="{FF2B5EF4-FFF2-40B4-BE49-F238E27FC236}">
              <a16:creationId xmlns:a16="http://schemas.microsoft.com/office/drawing/2014/main" id="{EBE70C02-DD20-44FF-A957-C792203A0BF4}"/>
            </a:ext>
          </a:extLst>
        </xdr:cNvPr>
        <xdr:cNvSpPr txBox="1">
          <a:spLocks noChangeArrowheads="1"/>
        </xdr:cNvSpPr>
      </xdr:nvSpPr>
      <xdr:spPr bwMode="auto">
        <a:xfrm>
          <a:off x="710045" y="6778830"/>
          <a:ext cx="8849592" cy="513255"/>
        </a:xfrm>
        <a:prstGeom prst="rect">
          <a:avLst/>
        </a:prstGeom>
        <a:solidFill>
          <a:schemeClr val="accent2">
            <a:lumMod val="20000"/>
            <a:lumOff val="80000"/>
          </a:schemeClr>
        </a:solidFill>
        <a:ln w="9525">
          <a:noFill/>
          <a:miter lim="800000"/>
          <a:headEnd/>
          <a:tailEnd/>
        </a:ln>
      </xdr:spPr>
      <xdr:txBody>
        <a:bodyPr vertOverflow="clip" wrap="square" lIns="27432" tIns="22860" rIns="0" bIns="0" anchor="ctr" upright="1"/>
        <a:lstStyle/>
        <a:p>
          <a:pPr algn="ctr" rtl="0">
            <a:defRPr sz="1000"/>
          </a:pPr>
          <a:r>
            <a:rPr lang="en-AU" sz="1100" b="1" i="0" u="none" strike="noStrike" baseline="0">
              <a:solidFill>
                <a:schemeClr val="accent1">
                  <a:lumMod val="50000"/>
                </a:schemeClr>
              </a:solidFill>
              <a:latin typeface="Aptos Narrow" panose="020B0004020202020204" pitchFamily="34" charset="0"/>
              <a:cs typeface="Arial"/>
            </a:rPr>
            <a:t>Figure 3. Overview of the Natural Capital Workflow (NCW)</a:t>
          </a:r>
        </a:p>
      </xdr:txBody>
    </xdr:sp>
    <xdr:clientData/>
  </xdr:twoCellAnchor>
  <xdr:twoCellAnchor>
    <xdr:from>
      <xdr:col>1</xdr:col>
      <xdr:colOff>74777</xdr:colOff>
      <xdr:row>81</xdr:row>
      <xdr:rowOff>74390</xdr:rowOff>
    </xdr:from>
    <xdr:to>
      <xdr:col>14</xdr:col>
      <xdr:colOff>121229</xdr:colOff>
      <xdr:row>98</xdr:row>
      <xdr:rowOff>155864</xdr:rowOff>
    </xdr:to>
    <xdr:sp macro="" textlink="">
      <xdr:nvSpPr>
        <xdr:cNvPr id="2" name="Rectangle 26">
          <a:extLst>
            <a:ext uri="{FF2B5EF4-FFF2-40B4-BE49-F238E27FC236}">
              <a16:creationId xmlns:a16="http://schemas.microsoft.com/office/drawing/2014/main" id="{69D58CFB-9F1F-4663-98B0-7147F1DB00E7}"/>
            </a:ext>
            <a:ext uri="{147F2762-F138-4A5C-976F-8EAC2B608ADB}">
              <a16:predDERef xmlns:a16="http://schemas.microsoft.com/office/drawing/2014/main" pred="{EBE70C02-DD20-44FF-A957-C792203A0BF4}"/>
            </a:ext>
          </a:extLst>
        </xdr:cNvPr>
        <xdr:cNvSpPr/>
      </xdr:nvSpPr>
      <xdr:spPr>
        <a:xfrm>
          <a:off x="655802" y="11437715"/>
          <a:ext cx="8961852" cy="2996124"/>
        </a:xfrm>
        <a:prstGeom prst="rect">
          <a:avLst/>
        </a:prstGeom>
        <a:solidFill>
          <a:schemeClr val="bg1"/>
        </a:solidFill>
        <a:ln w="12700">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lang="en-AU" sz="1100" b="1" i="1" kern="1200">
              <a:solidFill>
                <a:schemeClr val="tx1"/>
              </a:solidFill>
              <a:effectLst/>
              <a:latin typeface="Aptos Narrow" panose="020B0004020202020204" pitchFamily="34" charset="0"/>
              <a:ea typeface="+mn-ea"/>
              <a:cs typeface="+mn-cs"/>
            </a:rPr>
            <a:t>Purpose:</a:t>
          </a:r>
          <a:r>
            <a:rPr lang="en-AU" sz="1100" kern="1200" baseline="0">
              <a:solidFill>
                <a:schemeClr val="tx1"/>
              </a:solidFill>
              <a:effectLst/>
              <a:latin typeface="Aptos Narrow" panose="020B0004020202020204" pitchFamily="34" charset="0"/>
              <a:ea typeface="+mn-ea"/>
              <a:cs typeface="+mn-cs"/>
            </a:rPr>
            <a:t> </a:t>
          </a:r>
          <a:r>
            <a:rPr lang="en-AU" sz="1100" kern="1200">
              <a:solidFill>
                <a:schemeClr val="tx1"/>
              </a:solidFill>
              <a:effectLst/>
              <a:latin typeface="Aptos Narrow" panose="020B0004020202020204" pitchFamily="34" charset="0"/>
              <a:ea typeface="+mn-ea"/>
              <a:cs typeface="+mn-cs"/>
            </a:rPr>
            <a:t>Phase 2</a:t>
          </a:r>
          <a:r>
            <a:rPr lang="en-AU" sz="1100" kern="1200" baseline="0">
              <a:solidFill>
                <a:schemeClr val="tx1"/>
              </a:solidFill>
              <a:effectLst/>
              <a:latin typeface="Aptos Narrow" panose="020B0004020202020204" pitchFamily="34" charset="0"/>
              <a:ea typeface="+mn-ea"/>
              <a:cs typeface="+mn-cs"/>
            </a:rPr>
            <a:t> </a:t>
          </a:r>
          <a:r>
            <a:rPr lang="en-AU" sz="1100" kern="1200">
              <a:solidFill>
                <a:schemeClr val="tx1"/>
              </a:solidFill>
              <a:effectLst/>
              <a:latin typeface="Aptos Narrow" panose="020B0004020202020204" pitchFamily="34" charset="0"/>
              <a:ea typeface="+mn-ea"/>
              <a:cs typeface="+mn-cs"/>
            </a:rPr>
            <a:t>is</a:t>
          </a:r>
          <a:r>
            <a:rPr lang="en-AU" sz="1100" kern="1200" baseline="0">
              <a:solidFill>
                <a:schemeClr val="tx1"/>
              </a:solidFill>
              <a:effectLst/>
              <a:latin typeface="Aptos Narrow" panose="020B0004020202020204" pitchFamily="34" charset="0"/>
              <a:ea typeface="+mn-ea"/>
              <a:cs typeface="+mn-cs"/>
            </a:rPr>
            <a:t> focussed on demonstrating the value proposition of natural capital data in addressing a key problem faced by the organisation</a:t>
          </a:r>
          <a:r>
            <a:rPr lang="en-AU" sz="1100" kern="1200">
              <a:solidFill>
                <a:schemeClr val="tx1"/>
              </a:solidFill>
              <a:effectLst/>
              <a:latin typeface="Aptos Narrow" panose="020B0004020202020204" pitchFamily="34" charset="0"/>
              <a:ea typeface="+mn-ea"/>
              <a:cs typeface="+mn-cs"/>
            </a:rPr>
            <a:t>. It</a:t>
          </a:r>
          <a:r>
            <a:rPr lang="en-AU" sz="1100" kern="1200" baseline="0">
              <a:solidFill>
                <a:schemeClr val="tx1"/>
              </a:solidFill>
              <a:effectLst/>
              <a:latin typeface="Aptos Narrow" panose="020B0004020202020204" pitchFamily="34" charset="0"/>
              <a:ea typeface="+mn-ea"/>
              <a:cs typeface="+mn-cs"/>
            </a:rPr>
            <a:t> aims to identify what use of natural capital data is most relevant to the internal decision-making context and processes. Specific metrics from the long list identified in Phase 1, are prioritised and shortlisted for application to a specific business use case which is tested and integrated into organisational processes as appropriate (i.e. where the value proposition is demonstrated).</a:t>
          </a:r>
        </a:p>
        <a:p>
          <a:endParaRPr lang="en-AU" sz="1100" i="1" kern="1200" baseline="0">
            <a:solidFill>
              <a:schemeClr val="tx1"/>
            </a:solidFill>
            <a:effectLst/>
            <a:latin typeface="Aptos Narrow" panose="020B0004020202020204" pitchFamily="34" charset="0"/>
            <a:ea typeface="+mn-ea"/>
            <a:cs typeface="+mn-cs"/>
          </a:endParaRPr>
        </a:p>
        <a:p>
          <a:r>
            <a:rPr lang="en-AU" sz="1100" b="1" i="1" kern="1200" baseline="0">
              <a:solidFill>
                <a:schemeClr val="tx1"/>
              </a:solidFill>
              <a:effectLst/>
              <a:latin typeface="Aptos Narrow" panose="020B0004020202020204" pitchFamily="34" charset="0"/>
              <a:ea typeface="+mn-ea"/>
              <a:cs typeface="+mn-cs"/>
            </a:rPr>
            <a:t>Context:</a:t>
          </a:r>
          <a:r>
            <a:rPr lang="en-AU" sz="1100" i="1" kern="1200" baseline="0">
              <a:solidFill>
                <a:schemeClr val="tx1"/>
              </a:solidFill>
              <a:effectLst/>
              <a:latin typeface="Aptos Narrow" panose="020B0004020202020204" pitchFamily="34" charset="0"/>
              <a:ea typeface="+mn-ea"/>
              <a:cs typeface="+mn-cs"/>
            </a:rPr>
            <a:t> </a:t>
          </a:r>
          <a:r>
            <a:rPr lang="en-AU" sz="1100" i="0" kern="1200" baseline="0">
              <a:solidFill>
                <a:schemeClr val="tx1"/>
              </a:solidFill>
              <a:effectLst/>
              <a:latin typeface="Aptos Narrow" panose="020B0004020202020204" pitchFamily="34" charset="0"/>
              <a:ea typeface="+mn-ea"/>
              <a:cs typeface="+mn-cs"/>
            </a:rPr>
            <a:t>This step acknowledges that only a subset of the long-list of metrics and data (from Phase 1) may be needed to support specific internal use cases. </a:t>
          </a:r>
          <a:r>
            <a:rPr lang="en-AU" sz="1100" kern="1200">
              <a:solidFill>
                <a:schemeClr val="tx1"/>
              </a:solidFill>
              <a:effectLst/>
              <a:latin typeface="Aptos Narrow" panose="020B0004020202020204" pitchFamily="34" charset="0"/>
              <a:ea typeface="+mn-ea"/>
              <a:cs typeface="+mn-cs"/>
            </a:rPr>
            <a:t>Examples of potential use cases for natural capital data are:</a:t>
          </a:r>
        </a:p>
        <a:p>
          <a:endParaRPr lang="en-AU" sz="1100" kern="1200">
            <a:solidFill>
              <a:schemeClr val="tx1"/>
            </a:solidFill>
            <a:effectLst/>
            <a:latin typeface="Aptos Narrow" panose="020B0004020202020204" pitchFamily="34" charset="0"/>
            <a:ea typeface="+mn-ea"/>
            <a:cs typeface="+mn-cs"/>
          </a:endParaRPr>
        </a:p>
        <a:p>
          <a:r>
            <a:rPr lang="en-AU" sz="1100" kern="1200">
              <a:solidFill>
                <a:schemeClr val="tx1"/>
              </a:solidFill>
              <a:effectLst/>
              <a:latin typeface="Aptos Narrow" panose="020B0004020202020204" pitchFamily="34" charset="0"/>
              <a:ea typeface="+mn-ea"/>
              <a:cs typeface="+mn-cs"/>
            </a:rPr>
            <a:t>- Assessment of current nature-related</a:t>
          </a:r>
          <a:r>
            <a:rPr lang="en-AU" sz="1100" kern="1200" baseline="0">
              <a:solidFill>
                <a:schemeClr val="tx1"/>
              </a:solidFill>
              <a:effectLst/>
              <a:latin typeface="Aptos Narrow" panose="020B0004020202020204" pitchFamily="34" charset="0"/>
              <a:ea typeface="+mn-ea"/>
              <a:cs typeface="+mn-cs"/>
            </a:rPr>
            <a:t> performance</a:t>
          </a:r>
        </a:p>
        <a:p>
          <a:r>
            <a:rPr lang="en-AU" sz="1100" kern="1200" baseline="0">
              <a:solidFill>
                <a:schemeClr val="tx1"/>
              </a:solidFill>
              <a:effectLst/>
              <a:latin typeface="Aptos Narrow" panose="020B0004020202020204" pitchFamily="34" charset="0"/>
              <a:ea typeface="+mn-ea"/>
              <a:cs typeface="+mn-cs"/>
            </a:rPr>
            <a:t>- Assessment of future nature-related performance</a:t>
          </a:r>
        </a:p>
        <a:p>
          <a:r>
            <a:rPr lang="en-AU" sz="1100" kern="1200" baseline="0">
              <a:solidFill>
                <a:schemeClr val="tx1"/>
              </a:solidFill>
              <a:effectLst/>
              <a:latin typeface="Aptos Narrow" panose="020B0004020202020204" pitchFamily="34" charset="0"/>
              <a:ea typeface="+mn-ea"/>
              <a:cs typeface="+mn-cs"/>
            </a:rPr>
            <a:t>- Tracking progress to targets</a:t>
          </a:r>
        </a:p>
        <a:p>
          <a:r>
            <a:rPr lang="en-AU" sz="1100" kern="1200" baseline="0">
              <a:solidFill>
                <a:schemeClr val="tx1"/>
              </a:solidFill>
              <a:effectLst/>
              <a:latin typeface="Aptos Narrow" panose="020B0004020202020204" pitchFamily="34" charset="0"/>
              <a:ea typeface="+mn-ea"/>
              <a:cs typeface="+mn-cs"/>
            </a:rPr>
            <a:t>- Comparing options</a:t>
          </a:r>
        </a:p>
        <a:p>
          <a:r>
            <a:rPr lang="en-AU" sz="1100" kern="1200" baseline="0">
              <a:solidFill>
                <a:schemeClr val="tx1"/>
              </a:solidFill>
              <a:effectLst/>
              <a:latin typeface="Aptos Narrow" panose="020B0004020202020204" pitchFamily="34" charset="0"/>
              <a:ea typeface="+mn-ea"/>
              <a:cs typeface="+mn-cs"/>
            </a:rPr>
            <a:t>- Certification by third parties</a:t>
          </a:r>
        </a:p>
        <a:p>
          <a:r>
            <a:rPr lang="en-AU" sz="1100" kern="1200" baseline="0">
              <a:solidFill>
                <a:schemeClr val="tx1"/>
              </a:solidFill>
              <a:effectLst/>
              <a:latin typeface="Aptos Narrow" panose="020B0004020202020204" pitchFamily="34" charset="0"/>
              <a:ea typeface="+mn-ea"/>
              <a:cs typeface="+mn-cs"/>
            </a:rPr>
            <a:t> -Screening and assessment of nature-related risks and opportunities</a:t>
          </a:r>
          <a:endParaRPr lang="en-AU" sz="1100" kern="1200">
            <a:solidFill>
              <a:schemeClr val="tx1"/>
            </a:solidFill>
            <a:effectLst/>
            <a:latin typeface="Aptos Narrow" panose="020B0004020202020204" pitchFamily="34" charset="0"/>
            <a:ea typeface="+mn-ea"/>
            <a:cs typeface="+mn-cs"/>
          </a:endParaRPr>
        </a:p>
        <a:p>
          <a:endParaRPr lang="en-AU" sz="1100" i="0" kern="1200" baseline="0">
            <a:solidFill>
              <a:schemeClr val="tx1"/>
            </a:solidFill>
            <a:effectLst/>
            <a:latin typeface="Aptos Narrow" panose="020B0004020202020204" pitchFamily="34" charset="0"/>
            <a:ea typeface="+mn-ea"/>
            <a:cs typeface="+mn-cs"/>
          </a:endParaRPr>
        </a:p>
        <a:p>
          <a:r>
            <a:rPr lang="en-AU" sz="1100" b="1" i="1" kern="1200">
              <a:solidFill>
                <a:schemeClr val="tx1"/>
              </a:solidFill>
              <a:effectLst/>
              <a:latin typeface="Aptos Narrow" panose="020B0004020202020204" pitchFamily="34" charset="0"/>
              <a:ea typeface="+mn-ea"/>
              <a:cs typeface="+mn-cs"/>
            </a:rPr>
            <a:t>Outcome:</a:t>
          </a:r>
          <a:r>
            <a:rPr lang="en-AU" sz="1100" i="1" kern="1200" baseline="0">
              <a:solidFill>
                <a:schemeClr val="tx1"/>
              </a:solidFill>
              <a:effectLst/>
              <a:latin typeface="Aptos Narrow" panose="020B0004020202020204" pitchFamily="34" charset="0"/>
              <a:ea typeface="+mn-ea"/>
              <a:cs typeface="+mn-cs"/>
            </a:rPr>
            <a:t> </a:t>
          </a:r>
          <a:r>
            <a:rPr lang="en-AU" sz="1100" i="0" kern="1200" baseline="0">
              <a:solidFill>
                <a:schemeClr val="tx1"/>
              </a:solidFill>
              <a:effectLst/>
              <a:latin typeface="Aptos Narrow" panose="020B0004020202020204" pitchFamily="34" charset="0"/>
              <a:ea typeface="+mn-ea"/>
              <a:cs typeface="+mn-cs"/>
            </a:rPr>
            <a:t>A demonstration of the organisational value of a prioritised list of metrics / data to support internal decision making. This demonstration can be used to gain support for the formal integration of this information into organisational decision-making processes. It can also ensure that subsequent data refinement and / or expansion is targeted and proportionate to where it will add value to the organisation. </a:t>
          </a:r>
          <a:endParaRPr lang="en-AU" sz="1100">
            <a:solidFill>
              <a:schemeClr val="tx1"/>
            </a:solidFill>
            <a:latin typeface="Aptos Narrow" panose="020B0004020202020204" pitchFamily="34" charset="0"/>
          </a:endParaRPr>
        </a:p>
      </xdr:txBody>
    </xdr:sp>
    <xdr:clientData/>
  </xdr:twoCellAnchor>
  <xdr:twoCellAnchor editAs="oneCell">
    <xdr:from>
      <xdr:col>3</xdr:col>
      <xdr:colOff>288405</xdr:colOff>
      <xdr:row>12</xdr:row>
      <xdr:rowOff>178918</xdr:rowOff>
    </xdr:from>
    <xdr:to>
      <xdr:col>12</xdr:col>
      <xdr:colOff>619124</xdr:colOff>
      <xdr:row>51</xdr:row>
      <xdr:rowOff>162954</xdr:rowOff>
    </xdr:to>
    <xdr:pic>
      <xdr:nvPicPr>
        <xdr:cNvPr id="4" name="Picture 3">
          <a:extLst>
            <a:ext uri="{FF2B5EF4-FFF2-40B4-BE49-F238E27FC236}">
              <a16:creationId xmlns:a16="http://schemas.microsoft.com/office/drawing/2014/main" id="{AE052541-23BD-5C77-D154-E3E6D7CC65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241030" y="3055468"/>
          <a:ext cx="6502919" cy="70420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625475</xdr:colOff>
      <xdr:row>34</xdr:row>
      <xdr:rowOff>106218</xdr:rowOff>
    </xdr:from>
    <xdr:to>
      <xdr:col>5</xdr:col>
      <xdr:colOff>4029076</xdr:colOff>
      <xdr:row>34</xdr:row>
      <xdr:rowOff>106218</xdr:rowOff>
    </xdr:to>
    <xdr:cxnSp macro="">
      <xdr:nvCxnSpPr>
        <xdr:cNvPr id="2" name="Straight Connector 1">
          <a:extLst>
            <a:ext uri="{FF2B5EF4-FFF2-40B4-BE49-F238E27FC236}">
              <a16:creationId xmlns:a16="http://schemas.microsoft.com/office/drawing/2014/main" id="{35BC6267-03D5-4761-B825-E44955C1EC34}"/>
            </a:ext>
          </a:extLst>
        </xdr:cNvPr>
        <xdr:cNvCxnSpPr/>
      </xdr:nvCxnSpPr>
      <xdr:spPr>
        <a:xfrm flipV="1">
          <a:off x="3635375" y="17079768"/>
          <a:ext cx="3403601" cy="0"/>
        </a:xfrm>
        <a:prstGeom prst="line">
          <a:avLst/>
        </a:prstGeom>
        <a:ln>
          <a:solidFill>
            <a:schemeClr val="bg1">
              <a:lumMod val="50000"/>
            </a:schemeClr>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904875</xdr:colOff>
      <xdr:row>28</xdr:row>
      <xdr:rowOff>317500</xdr:rowOff>
    </xdr:from>
    <xdr:to>
      <xdr:col>12</xdr:col>
      <xdr:colOff>6540500</xdr:colOff>
      <xdr:row>28</xdr:row>
      <xdr:rowOff>333375</xdr:rowOff>
    </xdr:to>
    <xdr:cxnSp macro="">
      <xdr:nvCxnSpPr>
        <xdr:cNvPr id="31" name="Straight Arrow Connector 2">
          <a:extLst>
            <a:ext uri="{FF2B5EF4-FFF2-40B4-BE49-F238E27FC236}">
              <a16:creationId xmlns:a16="http://schemas.microsoft.com/office/drawing/2014/main" id="{9E6EABD9-A66D-4706-9284-34D27217B5B3}"/>
            </a:ext>
          </a:extLst>
        </xdr:cNvPr>
        <xdr:cNvCxnSpPr/>
      </xdr:nvCxnSpPr>
      <xdr:spPr>
        <a:xfrm flipV="1">
          <a:off x="20875625" y="11366500"/>
          <a:ext cx="8001000" cy="15875"/>
        </a:xfrm>
        <a:prstGeom prst="straightConnector1">
          <a:avLst/>
        </a:prstGeom>
        <a:ln w="3175">
          <a:solidFill>
            <a:schemeClr val="bg1"/>
          </a:solidFill>
          <a:headEnd type="stealt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69272</xdr:colOff>
      <xdr:row>9</xdr:row>
      <xdr:rowOff>142876</xdr:rowOff>
    </xdr:from>
    <xdr:to>
      <xdr:col>9</xdr:col>
      <xdr:colOff>2239529</xdr:colOff>
      <xdr:row>21</xdr:row>
      <xdr:rowOff>74084</xdr:rowOff>
    </xdr:to>
    <xdr:sp macro="" textlink="">
      <xdr:nvSpPr>
        <xdr:cNvPr id="4" name="TextBox 3">
          <a:extLst>
            <a:ext uri="{FF2B5EF4-FFF2-40B4-BE49-F238E27FC236}">
              <a16:creationId xmlns:a16="http://schemas.microsoft.com/office/drawing/2014/main" id="{BAFE773E-5FA6-4C97-B096-1D97221B3C6A}"/>
            </a:ext>
          </a:extLst>
        </xdr:cNvPr>
        <xdr:cNvSpPr txBox="1"/>
      </xdr:nvSpPr>
      <xdr:spPr>
        <a:xfrm>
          <a:off x="15239422" y="9617076"/>
          <a:ext cx="2170257" cy="1944158"/>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50">
              <a:solidFill>
                <a:schemeClr val="tx1"/>
              </a:solidFill>
              <a:latin typeface="Aptos Narrow" panose="020B0004020202020204" pitchFamily="34" charset="0"/>
              <a:cs typeface="Arial" panose="020B0604020202020204" pitchFamily="34" charset="0"/>
            </a:rPr>
            <a:t>Detailed information </a:t>
          </a:r>
          <a:r>
            <a:rPr lang="en-AU" sz="1050" baseline="0">
              <a:solidFill>
                <a:schemeClr val="tx1"/>
              </a:solidFill>
              <a:latin typeface="Aptos Narrow" panose="020B0004020202020204" pitchFamily="34" charset="0"/>
              <a:cs typeface="Arial" panose="020B0604020202020204" pitchFamily="34" charset="0"/>
            </a:rPr>
            <a:t>to compile (as relevant to the geographic and operational context) </a:t>
          </a:r>
          <a:r>
            <a:rPr lang="en-AU" sz="1050">
              <a:solidFill>
                <a:schemeClr val="tx1"/>
              </a:solidFill>
              <a:effectLst/>
              <a:latin typeface="Aptos Narrow" panose="020B0004020202020204" pitchFamily="34" charset="0"/>
              <a:ea typeface="+mn-ea"/>
              <a:cs typeface="Arial" panose="020B0604020202020204" pitchFamily="34" charset="0"/>
            </a:rPr>
            <a:t>against the broad structure of the CSIRO Natural</a:t>
          </a:r>
          <a:r>
            <a:rPr lang="en-AU" sz="1050" baseline="0">
              <a:solidFill>
                <a:schemeClr val="tx1"/>
              </a:solidFill>
              <a:effectLst/>
              <a:latin typeface="Aptos Narrow" panose="020B0004020202020204" pitchFamily="34" charset="0"/>
              <a:ea typeface="+mn-ea"/>
              <a:cs typeface="Arial" panose="020B0604020202020204" pitchFamily="34" charset="0"/>
            </a:rPr>
            <a:t> Capital Handbook </a:t>
          </a:r>
          <a:r>
            <a:rPr lang="en-AU" sz="1050">
              <a:solidFill>
                <a:schemeClr val="tx1"/>
              </a:solidFill>
              <a:effectLst/>
              <a:latin typeface="Aptos Narrow" panose="020B0004020202020204" pitchFamily="34" charset="0"/>
              <a:ea typeface="+mn-ea"/>
              <a:cs typeface="Arial" panose="020B0604020202020204" pitchFamily="34" charset="0"/>
            </a:rPr>
            <a:t>which has been established</a:t>
          </a:r>
          <a:r>
            <a:rPr lang="en-AU" sz="1050" baseline="0">
              <a:solidFill>
                <a:schemeClr val="tx1"/>
              </a:solidFill>
              <a:latin typeface="Aptos Narrow" panose="020B0004020202020204" pitchFamily="34" charset="0"/>
              <a:cs typeface="Arial" panose="020B0604020202020204" pitchFamily="34" charset="0"/>
            </a:rPr>
            <a:t> based on a review of the requirements of evolving global frameworks. This information should be spatially explicit where possible</a:t>
          </a:r>
          <a:r>
            <a:rPr lang="en-AU" sz="1050" baseline="0">
              <a:solidFill>
                <a:schemeClr val="tx1">
                  <a:lumMod val="75000"/>
                </a:schemeClr>
              </a:solidFill>
              <a:latin typeface="Aptos Narrow" panose="020B0004020202020204" pitchFamily="34" charset="0"/>
              <a:cs typeface="Arial" panose="020B0604020202020204" pitchFamily="34" charset="0"/>
            </a:rPr>
            <a:t>. </a:t>
          </a:r>
          <a:endParaRPr lang="en-AU" sz="1050">
            <a:solidFill>
              <a:schemeClr val="tx1">
                <a:lumMod val="75000"/>
              </a:schemeClr>
            </a:solidFill>
            <a:latin typeface="Aptos Narrow" panose="020B0004020202020204" pitchFamily="34" charset="0"/>
            <a:cs typeface="Arial" panose="020B0604020202020204" pitchFamily="34" charset="0"/>
          </a:endParaRPr>
        </a:p>
      </xdr:txBody>
    </xdr:sp>
    <xdr:clientData/>
  </xdr:twoCellAnchor>
  <xdr:twoCellAnchor>
    <xdr:from>
      <xdr:col>9</xdr:col>
      <xdr:colOff>1151226</xdr:colOff>
      <xdr:row>21</xdr:row>
      <xdr:rowOff>74084</xdr:rowOff>
    </xdr:from>
    <xdr:to>
      <xdr:col>9</xdr:col>
      <xdr:colOff>1154401</xdr:colOff>
      <xdr:row>26</xdr:row>
      <xdr:rowOff>173181</xdr:rowOff>
    </xdr:to>
    <xdr:cxnSp macro="">
      <xdr:nvCxnSpPr>
        <xdr:cNvPr id="5" name="Straight Connector 4">
          <a:extLst>
            <a:ext uri="{FF2B5EF4-FFF2-40B4-BE49-F238E27FC236}">
              <a16:creationId xmlns:a16="http://schemas.microsoft.com/office/drawing/2014/main" id="{48379742-92A2-4259-BF4B-86ACFAC23C68}"/>
            </a:ext>
          </a:extLst>
        </xdr:cNvPr>
        <xdr:cNvCxnSpPr>
          <a:cxnSpLocks/>
          <a:stCxn id="4" idx="2"/>
        </xdr:cNvCxnSpPr>
      </xdr:nvCxnSpPr>
      <xdr:spPr>
        <a:xfrm flipH="1">
          <a:off x="16327726" y="11561234"/>
          <a:ext cx="0" cy="1003972"/>
        </a:xfrm>
        <a:prstGeom prst="line">
          <a:avLst/>
        </a:prstGeom>
        <a:ln>
          <a:solidFill>
            <a:schemeClr val="bg1">
              <a:lumMod val="50000"/>
            </a:schemeClr>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7937</xdr:colOff>
      <xdr:row>9</xdr:row>
      <xdr:rowOff>142875</xdr:rowOff>
    </xdr:from>
    <xdr:to>
      <xdr:col>10</xdr:col>
      <xdr:colOff>2296054</xdr:colOff>
      <xdr:row>26</xdr:row>
      <xdr:rowOff>95250</xdr:rowOff>
    </xdr:to>
    <xdr:sp macro="" textlink="">
      <xdr:nvSpPr>
        <xdr:cNvPr id="6" name="TextBox 5">
          <a:extLst>
            <a:ext uri="{FF2B5EF4-FFF2-40B4-BE49-F238E27FC236}">
              <a16:creationId xmlns:a16="http://schemas.microsoft.com/office/drawing/2014/main" id="{B6B4EB35-7CD1-4D5F-B8D8-27DBAD6292F5}"/>
            </a:ext>
          </a:extLst>
        </xdr:cNvPr>
        <xdr:cNvSpPr txBox="1"/>
      </xdr:nvSpPr>
      <xdr:spPr>
        <a:xfrm>
          <a:off x="17508537" y="9617075"/>
          <a:ext cx="2281767" cy="2870200"/>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50">
              <a:solidFill>
                <a:schemeClr val="tx1"/>
              </a:solidFill>
              <a:latin typeface="Aptos Narrow" panose="020B0004020202020204" pitchFamily="34" charset="0"/>
              <a:cs typeface="Arial" panose="020B0604020202020204" pitchFamily="34" charset="0"/>
            </a:rPr>
            <a:t>Key guidance (see dropdown</a:t>
          </a:r>
          <a:r>
            <a:rPr lang="en-AU" sz="1050" baseline="0">
              <a:solidFill>
                <a:schemeClr val="tx1"/>
              </a:solidFill>
              <a:latin typeface="Aptos Narrow" panose="020B0004020202020204" pitchFamily="34" charset="0"/>
              <a:cs typeface="Arial" panose="020B0604020202020204" pitchFamily="34" charset="0"/>
            </a:rPr>
            <a:t> text within cells) </a:t>
          </a:r>
          <a:r>
            <a:rPr lang="en-AU" sz="1050">
              <a:solidFill>
                <a:schemeClr val="tx1"/>
              </a:solidFill>
              <a:latin typeface="Aptos Narrow" panose="020B0004020202020204" pitchFamily="34" charset="0"/>
              <a:cs typeface="Arial" panose="020B0604020202020204" pitchFamily="34" charset="0"/>
            </a:rPr>
            <a:t>on classifications and metrics to use</a:t>
          </a:r>
          <a:r>
            <a:rPr lang="en-AU" sz="1050" baseline="0">
              <a:solidFill>
                <a:schemeClr val="tx1"/>
              </a:solidFill>
              <a:latin typeface="Aptos Narrow" panose="020B0004020202020204" pitchFamily="34" charset="0"/>
              <a:cs typeface="Arial" panose="020B0604020202020204" pitchFamily="34" charset="0"/>
            </a:rPr>
            <a:t> to align to evolving global frameworks (as relevant to the geographic </a:t>
          </a:r>
          <a:r>
            <a:rPr lang="en-AU" sz="1050" baseline="0">
              <a:solidFill>
                <a:schemeClr val="tx1"/>
              </a:solidFill>
              <a:effectLst/>
              <a:latin typeface="Aptos Narrow" panose="020B0004020202020204" pitchFamily="34" charset="0"/>
              <a:ea typeface="+mn-ea"/>
              <a:cs typeface="Arial" panose="020B0604020202020204" pitchFamily="34" charset="0"/>
            </a:rPr>
            <a:t>and operational </a:t>
          </a:r>
          <a:r>
            <a:rPr lang="en-AU" sz="1050" baseline="0">
              <a:solidFill>
                <a:schemeClr val="tx1"/>
              </a:solidFill>
              <a:latin typeface="Aptos Narrow" panose="020B0004020202020204" pitchFamily="34" charset="0"/>
              <a:cs typeface="Arial" panose="020B0604020202020204" pitchFamily="34" charset="0"/>
            </a:rPr>
            <a:t> context). This is established based on what is considered to be leading guidance for that specific item within the framework, which is typically SEEA for accounting and TNFD for assessment. </a:t>
          </a:r>
        </a:p>
        <a:p>
          <a:endParaRPr lang="en-AU" sz="1050" baseline="0">
            <a:solidFill>
              <a:schemeClr val="tx1"/>
            </a:solidFill>
            <a:effectLst/>
            <a:latin typeface="Aptos Narrow" panose="020B0004020202020204" pitchFamily="34" charset="0"/>
            <a:ea typeface="+mn-ea"/>
            <a:cs typeface="Arial" panose="020B0604020202020204" pitchFamily="34" charset="0"/>
          </a:endParaRPr>
        </a:p>
        <a:p>
          <a:r>
            <a:rPr lang="en-AU" sz="1050" baseline="0">
              <a:solidFill>
                <a:schemeClr val="tx1"/>
              </a:solidFill>
              <a:effectLst/>
              <a:latin typeface="Aptos Narrow" panose="020B0004020202020204" pitchFamily="34" charset="0"/>
              <a:ea typeface="+mn-ea"/>
              <a:cs typeface="Arial" panose="020B0604020202020204" pitchFamily="34" charset="0"/>
            </a:rPr>
            <a:t>B</a:t>
          </a:r>
          <a:r>
            <a:rPr lang="en-AU" sz="1050">
              <a:solidFill>
                <a:schemeClr val="tx1"/>
              </a:solidFill>
              <a:effectLst/>
              <a:latin typeface="Aptos Narrow" panose="020B0004020202020204" pitchFamily="34" charset="0"/>
              <a:ea typeface="+mn-ea"/>
              <a:cs typeface="Arial" panose="020B0604020202020204" pitchFamily="34" charset="0"/>
            </a:rPr>
            <a:t>est practice is to not</a:t>
          </a:r>
          <a:r>
            <a:rPr lang="en-AU" sz="1050" baseline="0">
              <a:solidFill>
                <a:schemeClr val="tx1"/>
              </a:solidFill>
              <a:effectLst/>
              <a:latin typeface="Aptos Narrow" panose="020B0004020202020204" pitchFamily="34" charset="0"/>
              <a:ea typeface="+mn-ea"/>
              <a:cs typeface="Arial" panose="020B0604020202020204" pitchFamily="34" charset="0"/>
            </a:rPr>
            <a:t> rely solely on this key guidance to establish metrics but to </a:t>
          </a:r>
          <a:r>
            <a:rPr lang="en-AU" sz="1050">
              <a:solidFill>
                <a:schemeClr val="tx1"/>
              </a:solidFill>
              <a:effectLst/>
              <a:latin typeface="Aptos Narrow" panose="020B0004020202020204" pitchFamily="34" charset="0"/>
              <a:ea typeface="+mn-ea"/>
              <a:cs typeface="Arial" panose="020B0604020202020204" pitchFamily="34" charset="0"/>
            </a:rPr>
            <a:t>also refer to the relevant sections of the external frameworks listed</a:t>
          </a:r>
          <a:r>
            <a:rPr lang="en-AU" sz="1050" baseline="0">
              <a:solidFill>
                <a:schemeClr val="tx1"/>
              </a:solidFill>
              <a:effectLst/>
              <a:latin typeface="Aptos Narrow" panose="020B0004020202020204" pitchFamily="34" charset="0"/>
              <a:ea typeface="+mn-ea"/>
              <a:cs typeface="Arial" panose="020B0604020202020204" pitchFamily="34" charset="0"/>
            </a:rPr>
            <a:t> and external experts (e.g. ecologists / economists) as appropriate. </a:t>
          </a:r>
          <a:endParaRPr lang="en-AU" sz="1050">
            <a:solidFill>
              <a:schemeClr val="tx1"/>
            </a:solidFill>
            <a:latin typeface="Aptos Narrow" panose="020B0004020202020204" pitchFamily="34" charset="0"/>
            <a:cs typeface="Arial" panose="020B0604020202020204" pitchFamily="34" charset="0"/>
          </a:endParaRPr>
        </a:p>
      </xdr:txBody>
    </xdr:sp>
    <xdr:clientData/>
  </xdr:twoCellAnchor>
  <xdr:twoCellAnchor>
    <xdr:from>
      <xdr:col>10</xdr:col>
      <xdr:colOff>1151996</xdr:colOff>
      <xdr:row>26</xdr:row>
      <xdr:rowOff>95250</xdr:rowOff>
    </xdr:from>
    <xdr:to>
      <xdr:col>10</xdr:col>
      <xdr:colOff>1155171</xdr:colOff>
      <xdr:row>27</xdr:row>
      <xdr:rowOff>7937</xdr:rowOff>
    </xdr:to>
    <xdr:cxnSp macro="">
      <xdr:nvCxnSpPr>
        <xdr:cNvPr id="7" name="Straight Connector 6">
          <a:extLst>
            <a:ext uri="{FF2B5EF4-FFF2-40B4-BE49-F238E27FC236}">
              <a16:creationId xmlns:a16="http://schemas.microsoft.com/office/drawing/2014/main" id="{39A66C70-C6EE-418F-BE05-E2BB3EA95AD4}"/>
            </a:ext>
          </a:extLst>
        </xdr:cNvPr>
        <xdr:cNvCxnSpPr>
          <a:stCxn id="6" idx="2"/>
        </xdr:cNvCxnSpPr>
      </xdr:nvCxnSpPr>
      <xdr:spPr>
        <a:xfrm>
          <a:off x="18652596" y="12487275"/>
          <a:ext cx="0" cy="96837"/>
        </a:xfrm>
        <a:prstGeom prst="line">
          <a:avLst/>
        </a:prstGeom>
        <a:ln>
          <a:solidFill>
            <a:schemeClr val="bg1">
              <a:lumMod val="50000"/>
            </a:schemeClr>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48684</xdr:colOff>
      <xdr:row>9</xdr:row>
      <xdr:rowOff>139700</xdr:rowOff>
    </xdr:from>
    <xdr:to>
      <xdr:col>13</xdr:col>
      <xdr:colOff>0</xdr:colOff>
      <xdr:row>21</xdr:row>
      <xdr:rowOff>66675</xdr:rowOff>
    </xdr:to>
    <xdr:sp macro="" textlink="">
      <xdr:nvSpPr>
        <xdr:cNvPr id="8" name="TextBox 7">
          <a:extLst>
            <a:ext uri="{FF2B5EF4-FFF2-40B4-BE49-F238E27FC236}">
              <a16:creationId xmlns:a16="http://schemas.microsoft.com/office/drawing/2014/main" id="{A90C75C0-442F-4BD1-9113-632EC73BF0B3}"/>
            </a:ext>
          </a:extLst>
        </xdr:cNvPr>
        <xdr:cNvSpPr txBox="1"/>
      </xdr:nvSpPr>
      <xdr:spPr>
        <a:xfrm>
          <a:off x="20051184" y="8893175"/>
          <a:ext cx="9743016" cy="1974850"/>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baseline="0">
              <a:solidFill>
                <a:schemeClr val="tx1"/>
              </a:solidFill>
              <a:latin typeface="Aptos Narrow" panose="020B0004020202020204" pitchFamily="34" charset="0"/>
              <a:cs typeface="Arial" panose="020B0604020202020204" pitchFamily="34" charset="0"/>
            </a:rPr>
            <a:t>References to specifi</a:t>
          </a:r>
          <a:r>
            <a:rPr lang="en-AU" sz="1050" baseline="0">
              <a:solidFill>
                <a:schemeClr val="tx1"/>
              </a:solidFill>
              <a:latin typeface="Aptos Narrow" panose="020B0004020202020204" pitchFamily="34" charset="0"/>
              <a:cs typeface="Arial" panose="020B0604020202020204" pitchFamily="34" charset="0"/>
            </a:rPr>
            <a:t>c </a:t>
          </a:r>
          <a:r>
            <a:rPr lang="en-AU" sz="1000" baseline="0">
              <a:solidFill>
                <a:schemeClr val="tx1"/>
              </a:solidFill>
              <a:latin typeface="Aptos Narrow" panose="020B0004020202020204" pitchFamily="34" charset="0"/>
              <a:cs typeface="Arial" panose="020B0604020202020204" pitchFamily="34" charset="0"/>
            </a:rPr>
            <a:t>sections of the global frameworks that are relevant to each nature-related issue across the broad structure of the CSIRO Natural Capital Handbook. </a:t>
          </a:r>
          <a:br>
            <a:rPr lang="en-AU" sz="1000" baseline="0">
              <a:solidFill>
                <a:schemeClr val="tx1"/>
              </a:solidFill>
              <a:latin typeface="Aptos Narrow" panose="020B0004020202020204" pitchFamily="34" charset="0"/>
              <a:cs typeface="Arial" panose="020B0604020202020204" pitchFamily="34" charset="0"/>
            </a:rPr>
          </a:br>
          <a:br>
            <a:rPr lang="en-AU" sz="1000" baseline="0">
              <a:solidFill>
                <a:schemeClr val="tx1"/>
              </a:solidFill>
              <a:latin typeface="Aptos Narrow" panose="020B0004020202020204" pitchFamily="34" charset="0"/>
              <a:cs typeface="Arial" panose="020B0604020202020204" pitchFamily="34" charset="0"/>
            </a:rPr>
          </a:br>
          <a:r>
            <a:rPr lang="en-AU" sz="1000" baseline="0">
              <a:solidFill>
                <a:schemeClr val="tx1"/>
              </a:solidFill>
              <a:latin typeface="Aptos Narrow" panose="020B0004020202020204" pitchFamily="34" charset="0"/>
              <a:cs typeface="Arial" panose="020B0604020202020204" pitchFamily="34" charset="0"/>
            </a:rPr>
            <a:t>These references do not provide exhaustive links between the CSIRO structure and these global frameworks, but are a "landing spot" in these frameworks to demonstrate the connection and provide a basis for further exploration as needed.</a:t>
          </a:r>
        </a:p>
        <a:p>
          <a:endParaRPr lang="en-AU" sz="1000" baseline="0">
            <a:solidFill>
              <a:schemeClr val="tx1"/>
            </a:solidFill>
            <a:latin typeface="Aptos Narrow" panose="020B0004020202020204" pitchFamily="34" charset="0"/>
            <a:cs typeface="Arial" panose="020B0604020202020204" pitchFamily="34" charset="0"/>
          </a:endParaRPr>
        </a:p>
        <a:p>
          <a:r>
            <a:rPr lang="en-AU" sz="1000" baseline="0">
              <a:solidFill>
                <a:schemeClr val="tx1"/>
              </a:solidFill>
              <a:latin typeface="Aptos Narrow" panose="020B0004020202020204" pitchFamily="34" charset="0"/>
              <a:cs typeface="Arial" panose="020B0604020202020204" pitchFamily="34" charset="0"/>
            </a:rPr>
            <a:t>In some cases, the referenced section in the global framework simply demonstrates the relevance of the nature-related information to that framework, whereas in others it provides more detailed guidance on the classifications / metrics to use for that specific nature-related issue.</a:t>
          </a:r>
        </a:p>
        <a:p>
          <a:endParaRPr lang="en-AU" sz="1000" baseline="0">
            <a:solidFill>
              <a:schemeClr val="tx1"/>
            </a:solidFill>
            <a:latin typeface="Aptos Narrow" panose="020B0004020202020204" pitchFamily="34" charset="0"/>
            <a:cs typeface="Arial" panose="020B0604020202020204" pitchFamily="34" charset="0"/>
          </a:endParaRPr>
        </a:p>
        <a:p>
          <a:r>
            <a:rPr lang="en-AU" sz="1000" baseline="0">
              <a:solidFill>
                <a:schemeClr val="tx1"/>
              </a:solidFill>
              <a:latin typeface="Aptos Narrow" panose="020B0004020202020204" pitchFamily="34" charset="0"/>
              <a:cs typeface="Arial" panose="020B0604020202020204" pitchFamily="34" charset="0"/>
            </a:rPr>
            <a:t>Where necessary, expert opinion has been used to link the information to the requirements of the</a:t>
          </a:r>
          <a:r>
            <a:rPr lang="en-AU" sz="1000" baseline="0">
              <a:solidFill>
                <a:schemeClr val="tx1"/>
              </a:solidFill>
              <a:effectLst/>
              <a:latin typeface="Aptos Narrow" panose="020B0004020202020204" pitchFamily="34" charset="0"/>
              <a:ea typeface="+mn-ea"/>
              <a:cs typeface="Arial" panose="020B0604020202020204" pitchFamily="34" charset="0"/>
            </a:rPr>
            <a:t> global frameworks </a:t>
          </a:r>
          <a:r>
            <a:rPr lang="en-AU" sz="1000" baseline="0">
              <a:solidFill>
                <a:schemeClr val="tx1"/>
              </a:solidFill>
              <a:latin typeface="Aptos Narrow" panose="020B0004020202020204" pitchFamily="34" charset="0"/>
              <a:cs typeface="Arial" panose="020B0604020202020204" pitchFamily="34" charset="0"/>
            </a:rPr>
            <a:t>(i.e. if the link is not explicitly stated) and these are listed with an asterisk (*), indicating that the information "implicitly aligns" to the framework. </a:t>
          </a:r>
        </a:p>
        <a:p>
          <a:endParaRPr lang="en-AU" sz="1000" baseline="0">
            <a:solidFill>
              <a:schemeClr val="tx1">
                <a:lumMod val="75000"/>
              </a:schemeClr>
            </a:solidFill>
            <a:latin typeface="Aptos Narrow" panose="020B0004020202020204" pitchFamily="34" charset="0"/>
            <a:cs typeface="Arial" panose="020B0604020202020204" pitchFamily="34" charset="0"/>
          </a:endParaRPr>
        </a:p>
      </xdr:txBody>
    </xdr:sp>
    <xdr:clientData/>
  </xdr:twoCellAnchor>
  <xdr:twoCellAnchor>
    <xdr:from>
      <xdr:col>12</xdr:col>
      <xdr:colOff>2557992</xdr:colOff>
      <xdr:row>21</xdr:row>
      <xdr:rowOff>66675</xdr:rowOff>
    </xdr:from>
    <xdr:to>
      <xdr:col>12</xdr:col>
      <xdr:colOff>2571750</xdr:colOff>
      <xdr:row>26</xdr:row>
      <xdr:rowOff>161925</xdr:rowOff>
    </xdr:to>
    <xdr:cxnSp macro="">
      <xdr:nvCxnSpPr>
        <xdr:cNvPr id="9" name="Straight Connector 8">
          <a:extLst>
            <a:ext uri="{FF2B5EF4-FFF2-40B4-BE49-F238E27FC236}">
              <a16:creationId xmlns:a16="http://schemas.microsoft.com/office/drawing/2014/main" id="{044F713A-A2B6-4CA7-AE5B-3D3117E4A5A8}"/>
            </a:ext>
          </a:extLst>
        </xdr:cNvPr>
        <xdr:cNvCxnSpPr>
          <a:stCxn id="8" idx="2"/>
        </xdr:cNvCxnSpPr>
      </xdr:nvCxnSpPr>
      <xdr:spPr>
        <a:xfrm>
          <a:off x="24922692" y="10868025"/>
          <a:ext cx="13758" cy="1000125"/>
        </a:xfrm>
        <a:prstGeom prst="line">
          <a:avLst/>
        </a:prstGeom>
        <a:ln>
          <a:solidFill>
            <a:schemeClr val="bg1">
              <a:lumMod val="50000"/>
            </a:schemeClr>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3890168</xdr:colOff>
      <xdr:row>33</xdr:row>
      <xdr:rowOff>62706</xdr:rowOff>
    </xdr:from>
    <xdr:to>
      <xdr:col>7</xdr:col>
      <xdr:colOff>11906</xdr:colOff>
      <xdr:row>33</xdr:row>
      <xdr:rowOff>65881</xdr:rowOff>
    </xdr:to>
    <xdr:cxnSp macro="">
      <xdr:nvCxnSpPr>
        <xdr:cNvPr id="10" name="Straight Connector 9">
          <a:extLst>
            <a:ext uri="{FF2B5EF4-FFF2-40B4-BE49-F238E27FC236}">
              <a16:creationId xmlns:a16="http://schemas.microsoft.com/office/drawing/2014/main" id="{DB01BF71-B29D-475F-954B-B4928FD423D6}"/>
            </a:ext>
          </a:extLst>
        </xdr:cNvPr>
        <xdr:cNvCxnSpPr/>
      </xdr:nvCxnSpPr>
      <xdr:spPr>
        <a:xfrm>
          <a:off x="6722268" y="17706181"/>
          <a:ext cx="2506663" cy="3175"/>
        </a:xfrm>
        <a:prstGeom prst="line">
          <a:avLst/>
        </a:prstGeom>
        <a:ln>
          <a:solidFill>
            <a:schemeClr val="bg1">
              <a:lumMod val="50000"/>
            </a:schemeClr>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32</xdr:row>
      <xdr:rowOff>476249</xdr:rowOff>
    </xdr:from>
    <xdr:to>
      <xdr:col>5</xdr:col>
      <xdr:colOff>3913910</xdr:colOff>
      <xdr:row>33</xdr:row>
      <xdr:rowOff>333374</xdr:rowOff>
    </xdr:to>
    <xdr:sp macro="" textlink="">
      <xdr:nvSpPr>
        <xdr:cNvPr id="11" name="TextBox 10">
          <a:extLst>
            <a:ext uri="{FF2B5EF4-FFF2-40B4-BE49-F238E27FC236}">
              <a16:creationId xmlns:a16="http://schemas.microsoft.com/office/drawing/2014/main" id="{97D51E39-D849-40E0-9F6B-07CB5ACC5ED0}"/>
            </a:ext>
          </a:extLst>
        </xdr:cNvPr>
        <xdr:cNvSpPr txBox="1"/>
      </xdr:nvSpPr>
      <xdr:spPr>
        <a:xfrm>
          <a:off x="276225" y="15792449"/>
          <a:ext cx="6647585" cy="428625"/>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050">
              <a:solidFill>
                <a:schemeClr val="tx1"/>
              </a:solidFill>
              <a:latin typeface="Aptos Narrow" panose="020B0004020202020204" pitchFamily="34" charset="0"/>
              <a:cs typeface="Arial" panose="020B0604020202020204" pitchFamily="34" charset="0"/>
            </a:rPr>
            <a:t>Obligation schedule documents natural asset restoration, maintenance, or enhancement costs in accordance with legal or voluntary responsibilities. Can be used as the liability in a "natural capital balance sheet".</a:t>
          </a:r>
        </a:p>
      </xdr:txBody>
    </xdr:sp>
    <xdr:clientData/>
  </xdr:twoCellAnchor>
  <xdr:twoCellAnchor>
    <xdr:from>
      <xdr:col>0</xdr:col>
      <xdr:colOff>276226</xdr:colOff>
      <xdr:row>33</xdr:row>
      <xdr:rowOff>370416</xdr:rowOff>
    </xdr:from>
    <xdr:to>
      <xdr:col>5</xdr:col>
      <xdr:colOff>3914642</xdr:colOff>
      <xdr:row>34</xdr:row>
      <xdr:rowOff>542925</xdr:rowOff>
    </xdr:to>
    <xdr:sp macro="" textlink="">
      <xdr:nvSpPr>
        <xdr:cNvPr id="12" name="TextBox 11">
          <a:extLst>
            <a:ext uri="{FF2B5EF4-FFF2-40B4-BE49-F238E27FC236}">
              <a16:creationId xmlns:a16="http://schemas.microsoft.com/office/drawing/2014/main" id="{5A8284B8-0E51-44C3-9872-CD1BF7338332}"/>
            </a:ext>
          </a:extLst>
        </xdr:cNvPr>
        <xdr:cNvSpPr txBox="1"/>
      </xdr:nvSpPr>
      <xdr:spPr>
        <a:xfrm>
          <a:off x="276226" y="16258116"/>
          <a:ext cx="6648316" cy="934509"/>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000">
              <a:solidFill>
                <a:schemeClr val="tx1"/>
              </a:solidFill>
              <a:latin typeface="Arial" panose="020B0604020202020204" pitchFamily="34" charset="0"/>
              <a:cs typeface="Arial" panose="020B0604020202020204" pitchFamily="34" charset="0"/>
            </a:rPr>
            <a:t>Natural capital assessment</a:t>
          </a:r>
          <a:r>
            <a:rPr lang="en-AU" sz="1000" baseline="0">
              <a:solidFill>
                <a:schemeClr val="tx1"/>
              </a:solidFill>
              <a:latin typeface="Arial" panose="020B0604020202020204" pitchFamily="34" charset="0"/>
              <a:cs typeface="Arial" panose="020B0604020202020204" pitchFamily="34" charset="0"/>
            </a:rPr>
            <a:t> is </a:t>
          </a:r>
          <a:r>
            <a:rPr lang="en-AU" sz="1000">
              <a:solidFill>
                <a:schemeClr val="tx1"/>
              </a:solidFill>
              <a:latin typeface="Arial" panose="020B0604020202020204" pitchFamily="34" charset="0"/>
              <a:cs typeface="Arial" panose="020B0604020202020204" pitchFamily="34" charset="0"/>
            </a:rPr>
            <a:t>the process of identifying, measuring and valuing relevant (“</a:t>
          </a:r>
          <a:r>
            <a:rPr lang="en-AU" sz="1050">
              <a:solidFill>
                <a:schemeClr val="tx1"/>
              </a:solidFill>
              <a:latin typeface="Aptos Narrow" panose="020B0004020202020204" pitchFamily="34" charset="0"/>
              <a:cs typeface="Arial" panose="020B0604020202020204" pitchFamily="34" charset="0"/>
            </a:rPr>
            <a:t>material</a:t>
          </a:r>
          <a:r>
            <a:rPr lang="en-AU" sz="1000">
              <a:solidFill>
                <a:schemeClr val="tx1"/>
              </a:solidFill>
              <a:latin typeface="Arial" panose="020B0604020202020204" pitchFamily="34" charset="0"/>
              <a:cs typeface="Arial" panose="020B0604020202020204" pitchFamily="34" charset="0"/>
            </a:rPr>
            <a:t>”) natural capital impacts and/ or dependencies, using appropriate methods. </a:t>
          </a:r>
        </a:p>
        <a:p>
          <a:pPr marL="0" marR="0" lvl="0" indent="0" defTabSz="914400" eaLnBrk="1" fontAlgn="auto" latinLnBrk="0" hangingPunct="1">
            <a:lnSpc>
              <a:spcPct val="100000"/>
            </a:lnSpc>
            <a:spcBef>
              <a:spcPts val="0"/>
            </a:spcBef>
            <a:spcAft>
              <a:spcPts val="0"/>
            </a:spcAft>
            <a:buClrTx/>
            <a:buSzTx/>
            <a:buFontTx/>
            <a:buNone/>
            <a:tabLst/>
            <a:defRPr/>
          </a:pPr>
          <a:endParaRPr lang="en-AU" sz="1050">
            <a:solidFill>
              <a:schemeClr val="tx1"/>
            </a:solidFill>
            <a:latin typeface="Aptos Narrow" panose="020B00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AU" sz="1000">
              <a:solidFill>
                <a:schemeClr val="tx1"/>
              </a:solidFill>
              <a:latin typeface="Arial" panose="020B0604020202020204" pitchFamily="34" charset="0"/>
              <a:cs typeface="Arial" panose="020B0604020202020204" pitchFamily="34" charset="0"/>
            </a:rPr>
            <a:t>Note: Impact and dependency pathways should be developed prior to account development, outlining the link between business and nature</a:t>
          </a:r>
          <a:r>
            <a:rPr lang="en-AU" sz="1000" baseline="0">
              <a:solidFill>
                <a:schemeClr val="tx1"/>
              </a:solidFill>
              <a:latin typeface="Arial" panose="020B0604020202020204" pitchFamily="34" charset="0"/>
              <a:cs typeface="Arial" panose="020B0604020202020204" pitchFamily="34" charset="0"/>
            </a:rPr>
            <a:t> </a:t>
          </a:r>
          <a:r>
            <a:rPr lang="en-AU" sz="1000">
              <a:solidFill>
                <a:schemeClr val="tx1"/>
              </a:solidFill>
              <a:latin typeface="Arial" panose="020B0604020202020204" pitchFamily="34" charset="0"/>
              <a:cs typeface="Arial" panose="020B0604020202020204" pitchFamily="34" charset="0"/>
            </a:rPr>
            <a:t>(see NCP, Box 4.1, TNFD Recommendations Fig 14 and LEAP guidance Box 4 and Figure 36 for guidance</a:t>
          </a:r>
          <a:r>
            <a:rPr lang="en-AU" sz="1000" baseline="0">
              <a:solidFill>
                <a:schemeClr val="tx1"/>
              </a:solidFill>
              <a:latin typeface="Arial" panose="020B0604020202020204" pitchFamily="34" charset="0"/>
              <a:cs typeface="Arial" panose="020B0604020202020204" pitchFamily="34" charset="0"/>
            </a:rPr>
            <a:t> on this</a:t>
          </a:r>
          <a:r>
            <a:rPr lang="en-AU" sz="1000">
              <a:solidFill>
                <a:schemeClr val="tx1"/>
              </a:solidFill>
              <a:latin typeface="Arial" panose="020B0604020202020204" pitchFamily="34" charset="0"/>
              <a:cs typeface="Arial" panose="020B060402020202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endParaRPr lang="en-AU" sz="1000">
            <a:solidFill>
              <a:schemeClr val="tx1">
                <a:lumMod val="75000"/>
              </a:schemeClr>
            </a:solidFill>
            <a:latin typeface="Arial" panose="020B0604020202020204" pitchFamily="34" charset="0"/>
            <a:cs typeface="Arial" panose="020B0604020202020204" pitchFamily="34" charset="0"/>
          </a:endParaRPr>
        </a:p>
      </xdr:txBody>
    </xdr:sp>
    <xdr:clientData/>
  </xdr:twoCellAnchor>
  <xdr:twoCellAnchor>
    <xdr:from>
      <xdr:col>5</xdr:col>
      <xdr:colOff>3035804</xdr:colOff>
      <xdr:row>34</xdr:row>
      <xdr:rowOff>658523</xdr:rowOff>
    </xdr:from>
    <xdr:to>
      <xdr:col>7</xdr:col>
      <xdr:colOff>46036</xdr:colOff>
      <xdr:row>34</xdr:row>
      <xdr:rowOff>658523</xdr:rowOff>
    </xdr:to>
    <xdr:cxnSp macro="">
      <xdr:nvCxnSpPr>
        <xdr:cNvPr id="13" name="Straight Connector 12">
          <a:extLst>
            <a:ext uri="{FF2B5EF4-FFF2-40B4-BE49-F238E27FC236}">
              <a16:creationId xmlns:a16="http://schemas.microsoft.com/office/drawing/2014/main" id="{2B1067D5-2297-481B-9474-56673915179E}"/>
            </a:ext>
          </a:extLst>
        </xdr:cNvPr>
        <xdr:cNvCxnSpPr/>
      </xdr:nvCxnSpPr>
      <xdr:spPr>
        <a:xfrm flipV="1">
          <a:off x="6045704" y="17632073"/>
          <a:ext cx="3401507" cy="0"/>
        </a:xfrm>
        <a:prstGeom prst="line">
          <a:avLst/>
        </a:prstGeom>
        <a:ln>
          <a:solidFill>
            <a:schemeClr val="bg1">
              <a:lumMod val="50000"/>
            </a:schemeClr>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280306</xdr:colOff>
      <xdr:row>34</xdr:row>
      <xdr:rowOff>611553</xdr:rowOff>
    </xdr:from>
    <xdr:to>
      <xdr:col>5</xdr:col>
      <xdr:colOff>3924299</xdr:colOff>
      <xdr:row>34</xdr:row>
      <xdr:rowOff>1066801</xdr:rowOff>
    </xdr:to>
    <xdr:sp macro="" textlink="">
      <xdr:nvSpPr>
        <xdr:cNvPr id="14" name="TextBox 13">
          <a:extLst>
            <a:ext uri="{FF2B5EF4-FFF2-40B4-BE49-F238E27FC236}">
              <a16:creationId xmlns:a16="http://schemas.microsoft.com/office/drawing/2014/main" id="{5625FDE3-2D74-496A-9F54-3AF1699E322C}"/>
            </a:ext>
          </a:extLst>
        </xdr:cNvPr>
        <xdr:cNvSpPr txBox="1"/>
      </xdr:nvSpPr>
      <xdr:spPr>
        <a:xfrm>
          <a:off x="280306" y="17585103"/>
          <a:ext cx="6653893" cy="455248"/>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100">
              <a:solidFill>
                <a:schemeClr val="tx1"/>
              </a:solidFill>
              <a:latin typeface="Aptos Narrow" panose="020B0004020202020204" pitchFamily="34" charset="0"/>
              <a:cs typeface="Arial" panose="020B0604020202020204" pitchFamily="34" charset="0"/>
            </a:rPr>
            <a:t>"Locate"</a:t>
          </a:r>
          <a:r>
            <a:rPr lang="en-AU" sz="1100" baseline="0">
              <a:solidFill>
                <a:schemeClr val="tx1"/>
              </a:solidFill>
              <a:latin typeface="Aptos Narrow" panose="020B0004020202020204" pitchFamily="34" charset="0"/>
              <a:cs typeface="Arial" panose="020B0604020202020204" pitchFamily="34" charset="0"/>
            </a:rPr>
            <a:t> (as per TNFD LEAP guidance)</a:t>
          </a:r>
          <a:r>
            <a:rPr lang="en-AU" sz="1100">
              <a:solidFill>
                <a:schemeClr val="tx1"/>
              </a:solidFill>
              <a:latin typeface="Aptos Narrow" panose="020B0004020202020204" pitchFamily="34" charset="0"/>
              <a:cs typeface="Arial" panose="020B0604020202020204" pitchFamily="34" charset="0"/>
            </a:rPr>
            <a:t> the spatial footprint of an entity's nature-related impacts and dependencies</a:t>
          </a:r>
          <a:r>
            <a:rPr lang="en-AU" sz="1100">
              <a:solidFill>
                <a:schemeClr val="tx1">
                  <a:lumMod val="75000"/>
                </a:schemeClr>
              </a:solidFill>
              <a:latin typeface="Aptos Narrow" panose="020B0004020202020204" pitchFamily="34" charset="0"/>
              <a:cs typeface="Arial" panose="020B0604020202020204" pitchFamily="34" charset="0"/>
            </a:rPr>
            <a:t>.</a:t>
          </a:r>
        </a:p>
      </xdr:txBody>
    </xdr:sp>
    <xdr:clientData/>
  </xdr:twoCellAnchor>
  <xdr:twoCellAnchor>
    <xdr:from>
      <xdr:col>5</xdr:col>
      <xdr:colOff>3067554</xdr:colOff>
      <xdr:row>35</xdr:row>
      <xdr:rowOff>208015</xdr:rowOff>
    </xdr:from>
    <xdr:to>
      <xdr:col>7</xdr:col>
      <xdr:colOff>77786</xdr:colOff>
      <xdr:row>35</xdr:row>
      <xdr:rowOff>208015</xdr:rowOff>
    </xdr:to>
    <xdr:cxnSp macro="">
      <xdr:nvCxnSpPr>
        <xdr:cNvPr id="15" name="Straight Connector 14">
          <a:extLst>
            <a:ext uri="{FF2B5EF4-FFF2-40B4-BE49-F238E27FC236}">
              <a16:creationId xmlns:a16="http://schemas.microsoft.com/office/drawing/2014/main" id="{21CF0288-BAE0-4AF7-8F47-76ACE9720417}"/>
            </a:ext>
          </a:extLst>
        </xdr:cNvPr>
        <xdr:cNvCxnSpPr/>
      </xdr:nvCxnSpPr>
      <xdr:spPr>
        <a:xfrm flipV="1">
          <a:off x="6077454" y="18848440"/>
          <a:ext cx="3401507" cy="0"/>
        </a:xfrm>
        <a:prstGeom prst="line">
          <a:avLst/>
        </a:prstGeom>
        <a:ln>
          <a:solidFill>
            <a:schemeClr val="bg1">
              <a:lumMod val="50000"/>
            </a:schemeClr>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295275</xdr:colOff>
      <xdr:row>34</xdr:row>
      <xdr:rowOff>1648884</xdr:rowOff>
    </xdr:from>
    <xdr:to>
      <xdr:col>5</xdr:col>
      <xdr:colOff>3911729</xdr:colOff>
      <xdr:row>36</xdr:row>
      <xdr:rowOff>609600</xdr:rowOff>
    </xdr:to>
    <xdr:sp macro="" textlink="">
      <xdr:nvSpPr>
        <xdr:cNvPr id="16" name="TextBox 15">
          <a:extLst>
            <a:ext uri="{FF2B5EF4-FFF2-40B4-BE49-F238E27FC236}">
              <a16:creationId xmlns:a16="http://schemas.microsoft.com/office/drawing/2014/main" id="{0441FE6A-4E56-480B-9F93-A578B64CDEB8}"/>
            </a:ext>
          </a:extLst>
        </xdr:cNvPr>
        <xdr:cNvSpPr txBox="1"/>
      </xdr:nvSpPr>
      <xdr:spPr>
        <a:xfrm>
          <a:off x="295275" y="18622434"/>
          <a:ext cx="6626354" cy="1475316"/>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100">
              <a:solidFill>
                <a:schemeClr val="tx1"/>
              </a:solidFill>
              <a:effectLst/>
              <a:latin typeface="Aptos Narrow" panose="020B0004020202020204" pitchFamily="34" charset="0"/>
              <a:ea typeface="+mn-ea"/>
              <a:cs typeface="Arial" panose="020B0604020202020204" pitchFamily="34" charset="0"/>
            </a:rPr>
            <a:t>"Evaluate"</a:t>
          </a:r>
          <a:r>
            <a:rPr lang="en-AU" sz="1100" baseline="0">
              <a:solidFill>
                <a:schemeClr val="tx1"/>
              </a:solidFill>
              <a:effectLst/>
              <a:latin typeface="Aptos Narrow" panose="020B0004020202020204" pitchFamily="34" charset="0"/>
              <a:ea typeface="+mn-ea"/>
              <a:cs typeface="Arial" panose="020B0604020202020204" pitchFamily="34" charset="0"/>
            </a:rPr>
            <a:t> </a:t>
          </a:r>
          <a:r>
            <a:rPr lang="en-AU" sz="1100" baseline="0">
              <a:solidFill>
                <a:schemeClr val="tx1"/>
              </a:solidFill>
              <a:latin typeface="Aptos Narrow" panose="020B0004020202020204" pitchFamily="34" charset="0"/>
              <a:cs typeface="Arial" panose="020B0604020202020204" pitchFamily="34" charset="0"/>
            </a:rPr>
            <a:t>(as per TNFD LEAP guidance) a </a:t>
          </a:r>
          <a:r>
            <a:rPr lang="en-AU" sz="1100">
              <a:solidFill>
                <a:schemeClr val="tx1"/>
              </a:solidFill>
              <a:latin typeface="Aptos Narrow" panose="020B0004020202020204" pitchFamily="34" charset="0"/>
              <a:cs typeface="Arial" panose="020B0604020202020204" pitchFamily="34" charset="0"/>
            </a:rPr>
            <a:t>reporting entity’s material impacts on natural capital over time (whether or not the natural capital affected is owned or controlled by the reporting entity), both positive and negative</a:t>
          </a:r>
          <a:r>
            <a:rPr lang="en-AU" sz="1100" baseline="0">
              <a:solidFill>
                <a:schemeClr val="tx1"/>
              </a:solidFill>
              <a:latin typeface="Aptos Narrow" panose="020B0004020202020204" pitchFamily="34" charset="0"/>
              <a:cs typeface="Arial" panose="020B0604020202020204" pitchFamily="34" charset="0"/>
            </a:rPr>
            <a:t> through an impact register. </a:t>
          </a:r>
          <a:r>
            <a:rPr lang="en-AU" sz="1100">
              <a:solidFill>
                <a:schemeClr val="tx1"/>
              </a:solidFill>
              <a:latin typeface="Aptos Narrow" panose="020B0004020202020204" pitchFamily="34" charset="0"/>
              <a:cs typeface="Arial" panose="020B0604020202020204" pitchFamily="34" charset="0"/>
            </a:rPr>
            <a:t>Helps to track an entity's natural capital impacts over time, allowing trends in performance to be monitored internally and facilitating better management of those impacts.  These may also help inform risks and opportunities.</a:t>
          </a:r>
        </a:p>
        <a:p>
          <a:pPr marL="0" marR="0" lvl="0" indent="0" defTabSz="914400" eaLnBrk="1" fontAlgn="auto" latinLnBrk="0" hangingPunct="1">
            <a:lnSpc>
              <a:spcPct val="100000"/>
            </a:lnSpc>
            <a:spcBef>
              <a:spcPts val="0"/>
            </a:spcBef>
            <a:spcAft>
              <a:spcPts val="0"/>
            </a:spcAft>
            <a:buClrTx/>
            <a:buSzTx/>
            <a:buFontTx/>
            <a:buNone/>
            <a:tabLst/>
            <a:defRPr/>
          </a:pPr>
          <a:endParaRPr lang="en-AU" sz="1100">
            <a:solidFill>
              <a:schemeClr val="tx1"/>
            </a:solidFill>
            <a:latin typeface="Aptos Narrow" panose="020B00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a:solidFill>
                <a:schemeClr val="tx1"/>
              </a:solidFill>
              <a:latin typeface="Aptos Narrow" panose="020B0004020202020204" pitchFamily="34" charset="0"/>
              <a:cs typeface="Arial" panose="020B0604020202020204" pitchFamily="34" charset="0"/>
            </a:rPr>
            <a:t>May be used to produce an "environmental profit and loss account" as well as a "natural capital management account".</a:t>
          </a:r>
        </a:p>
      </xdr:txBody>
    </xdr:sp>
    <xdr:clientData/>
  </xdr:twoCellAnchor>
  <xdr:twoCellAnchor>
    <xdr:from>
      <xdr:col>5</xdr:col>
      <xdr:colOff>3627324</xdr:colOff>
      <xdr:row>36</xdr:row>
      <xdr:rowOff>908164</xdr:rowOff>
    </xdr:from>
    <xdr:to>
      <xdr:col>7</xdr:col>
      <xdr:colOff>105796</xdr:colOff>
      <xdr:row>36</xdr:row>
      <xdr:rowOff>908164</xdr:rowOff>
    </xdr:to>
    <xdr:cxnSp macro="">
      <xdr:nvCxnSpPr>
        <xdr:cNvPr id="17" name="Straight Connector 16">
          <a:extLst>
            <a:ext uri="{FF2B5EF4-FFF2-40B4-BE49-F238E27FC236}">
              <a16:creationId xmlns:a16="http://schemas.microsoft.com/office/drawing/2014/main" id="{88C03061-3405-4BD9-ACCA-A6A259E9B7ED}"/>
            </a:ext>
          </a:extLst>
        </xdr:cNvPr>
        <xdr:cNvCxnSpPr/>
      </xdr:nvCxnSpPr>
      <xdr:spPr>
        <a:xfrm flipV="1">
          <a:off x="6637224" y="20110564"/>
          <a:ext cx="2869747" cy="0"/>
        </a:xfrm>
        <a:prstGeom prst="line">
          <a:avLst/>
        </a:prstGeom>
        <a:ln>
          <a:solidFill>
            <a:schemeClr val="bg1">
              <a:lumMod val="50000"/>
            </a:schemeClr>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267228</xdr:colOff>
      <xdr:row>36</xdr:row>
      <xdr:rowOff>831416</xdr:rowOff>
    </xdr:from>
    <xdr:to>
      <xdr:col>5</xdr:col>
      <xdr:colOff>3894001</xdr:colOff>
      <xdr:row>37</xdr:row>
      <xdr:rowOff>819149</xdr:rowOff>
    </xdr:to>
    <xdr:sp macro="" textlink="">
      <xdr:nvSpPr>
        <xdr:cNvPr id="18" name="TextBox 17">
          <a:extLst>
            <a:ext uri="{FF2B5EF4-FFF2-40B4-BE49-F238E27FC236}">
              <a16:creationId xmlns:a16="http://schemas.microsoft.com/office/drawing/2014/main" id="{BE4996A6-1946-4114-9E63-F2DF08D479AF}"/>
            </a:ext>
          </a:extLst>
        </xdr:cNvPr>
        <xdr:cNvSpPr txBox="1"/>
      </xdr:nvSpPr>
      <xdr:spPr>
        <a:xfrm>
          <a:off x="267228" y="20033816"/>
          <a:ext cx="6636673" cy="959283"/>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100">
              <a:solidFill>
                <a:schemeClr val="tx1"/>
              </a:solidFill>
              <a:effectLst/>
              <a:latin typeface="Aptos Narrow" panose="020B0004020202020204" pitchFamily="34" charset="0"/>
              <a:ea typeface="+mn-ea"/>
              <a:cs typeface="Arial" panose="020B0604020202020204" pitchFamily="34" charset="0"/>
            </a:rPr>
            <a:t>"Evaluate"</a:t>
          </a:r>
          <a:r>
            <a:rPr lang="en-AU" sz="1100" baseline="0">
              <a:solidFill>
                <a:schemeClr val="tx1"/>
              </a:solidFill>
              <a:effectLst/>
              <a:latin typeface="Aptos Narrow" panose="020B0004020202020204" pitchFamily="34" charset="0"/>
              <a:ea typeface="+mn-ea"/>
              <a:cs typeface="Arial" panose="020B0604020202020204" pitchFamily="34" charset="0"/>
            </a:rPr>
            <a:t> </a:t>
          </a:r>
          <a:r>
            <a:rPr lang="en-AU" sz="1100" baseline="0">
              <a:solidFill>
                <a:schemeClr val="tx1"/>
              </a:solidFill>
              <a:latin typeface="Aptos Narrow" panose="020B0004020202020204" pitchFamily="34" charset="0"/>
              <a:cs typeface="Arial" panose="020B0604020202020204" pitchFamily="34" charset="0"/>
            </a:rPr>
            <a:t>(as per TNFD LEAP guidance) a reporting entity’s material dependencies on natural capital, specifically the sustained supply of ecosystem services, abiotic flows and general environmental conditions (whether or not the natural capital depended on is owned or controlled by the reporting entity). this helps to track an entity's natural capital dependencies over time, allowing trends in performance to be monitored internally and facilitating better management of those dependencies.  These may also inform natural capital risks and opportunities.</a:t>
          </a:r>
          <a:endParaRPr lang="en-AU" sz="1100">
            <a:solidFill>
              <a:schemeClr val="tx1"/>
            </a:solidFill>
            <a:latin typeface="Aptos Narrow" panose="020B0004020202020204" pitchFamily="34" charset="0"/>
            <a:cs typeface="Arial" panose="020B0604020202020204" pitchFamily="34" charset="0"/>
          </a:endParaRPr>
        </a:p>
      </xdr:txBody>
    </xdr:sp>
    <xdr:clientData/>
  </xdr:twoCellAnchor>
  <xdr:twoCellAnchor>
    <xdr:from>
      <xdr:col>5</xdr:col>
      <xdr:colOff>3885444</xdr:colOff>
      <xdr:row>38</xdr:row>
      <xdr:rowOff>85725</xdr:rowOff>
    </xdr:from>
    <xdr:to>
      <xdr:col>7</xdr:col>
      <xdr:colOff>104775</xdr:colOff>
      <xdr:row>38</xdr:row>
      <xdr:rowOff>93889</xdr:rowOff>
    </xdr:to>
    <xdr:cxnSp macro="">
      <xdr:nvCxnSpPr>
        <xdr:cNvPr id="19" name="Straight Connector 18">
          <a:extLst>
            <a:ext uri="{FF2B5EF4-FFF2-40B4-BE49-F238E27FC236}">
              <a16:creationId xmlns:a16="http://schemas.microsoft.com/office/drawing/2014/main" id="{E32E5910-A66A-414A-8567-D6A75D9B4DCA}"/>
            </a:ext>
          </a:extLst>
        </xdr:cNvPr>
        <xdr:cNvCxnSpPr/>
      </xdr:nvCxnSpPr>
      <xdr:spPr>
        <a:xfrm flipV="1">
          <a:off x="6895344" y="21888450"/>
          <a:ext cx="2610606" cy="8164"/>
        </a:xfrm>
        <a:prstGeom prst="line">
          <a:avLst/>
        </a:prstGeom>
        <a:ln>
          <a:solidFill>
            <a:schemeClr val="bg1">
              <a:lumMod val="50000"/>
            </a:schemeClr>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264206</xdr:colOff>
      <xdr:row>37</xdr:row>
      <xdr:rowOff>1103035</xdr:rowOff>
    </xdr:from>
    <xdr:to>
      <xdr:col>5</xdr:col>
      <xdr:colOff>3910029</xdr:colOff>
      <xdr:row>38</xdr:row>
      <xdr:rowOff>904876</xdr:rowOff>
    </xdr:to>
    <xdr:sp macro="" textlink="">
      <xdr:nvSpPr>
        <xdr:cNvPr id="20" name="TextBox 19">
          <a:extLst>
            <a:ext uri="{FF2B5EF4-FFF2-40B4-BE49-F238E27FC236}">
              <a16:creationId xmlns:a16="http://schemas.microsoft.com/office/drawing/2014/main" id="{39615A97-742A-4F05-8382-4C8BD793E6F9}"/>
            </a:ext>
          </a:extLst>
        </xdr:cNvPr>
        <xdr:cNvSpPr txBox="1"/>
      </xdr:nvSpPr>
      <xdr:spPr>
        <a:xfrm>
          <a:off x="264206" y="20495935"/>
          <a:ext cx="6655723" cy="1144866"/>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tx1"/>
              </a:solidFill>
              <a:effectLst/>
              <a:latin typeface="Aptos Narrow" panose="020B0004020202020204" pitchFamily="34" charset="0"/>
              <a:ea typeface="+mn-ea"/>
              <a:cs typeface="Arial" panose="020B0604020202020204" pitchFamily="34" charset="0"/>
            </a:rPr>
            <a:t>"Assess" </a:t>
          </a:r>
          <a:r>
            <a:rPr lang="en-AU" sz="1100" baseline="0">
              <a:solidFill>
                <a:schemeClr val="tx1"/>
              </a:solidFill>
              <a:latin typeface="Aptos Narrow" panose="020B0004020202020204" pitchFamily="34" charset="0"/>
              <a:cs typeface="Arial" panose="020B0604020202020204" pitchFamily="34" charset="0"/>
            </a:rPr>
            <a:t>(as per TNFD LEAP guidance) threats and opportunities using information from the impact and dependency registers. The risk register tracks how the reporting entity identifies, assesses, and manages natural capital risks, which can  derive from physical, transition and systemic risks.</a:t>
          </a:r>
        </a:p>
        <a:p>
          <a:pPr marL="0" marR="0" lvl="0" indent="0" defTabSz="914400" eaLnBrk="1" fontAlgn="auto" latinLnBrk="0" hangingPunct="1">
            <a:lnSpc>
              <a:spcPct val="100000"/>
            </a:lnSpc>
            <a:spcBef>
              <a:spcPts val="0"/>
            </a:spcBef>
            <a:spcAft>
              <a:spcPts val="0"/>
            </a:spcAft>
            <a:buClrTx/>
            <a:buSzTx/>
            <a:buFontTx/>
            <a:buNone/>
            <a:tabLst/>
            <a:defRPr/>
          </a:pPr>
          <a:endParaRPr lang="en-AU" sz="1100" baseline="0">
            <a:solidFill>
              <a:schemeClr val="tx1"/>
            </a:solidFill>
            <a:latin typeface="Aptos Narrow" panose="020B00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tx1"/>
              </a:solidFill>
              <a:latin typeface="Aptos Narrow" panose="020B0004020202020204" pitchFamily="34" charset="0"/>
              <a:cs typeface="Arial" panose="020B0604020202020204" pitchFamily="34" charset="0"/>
            </a:rPr>
            <a:t>This includes a natural capital risk materiality assessment and information on the reporting entity’s risk mitigation and adaptation activities for each natural capital risk identified in the impact and dependency registers.</a:t>
          </a:r>
        </a:p>
      </xdr:txBody>
    </xdr:sp>
    <xdr:clientData/>
  </xdr:twoCellAnchor>
  <xdr:twoCellAnchor>
    <xdr:from>
      <xdr:col>5</xdr:col>
      <xdr:colOff>2934847</xdr:colOff>
      <xdr:row>31</xdr:row>
      <xdr:rowOff>82181</xdr:rowOff>
    </xdr:from>
    <xdr:to>
      <xdr:col>6</xdr:col>
      <xdr:colOff>2272216</xdr:colOff>
      <xdr:row>31</xdr:row>
      <xdr:rowOff>87665</xdr:rowOff>
    </xdr:to>
    <xdr:cxnSp macro="">
      <xdr:nvCxnSpPr>
        <xdr:cNvPr id="21" name="Straight Connector 20">
          <a:extLst>
            <a:ext uri="{FF2B5EF4-FFF2-40B4-BE49-F238E27FC236}">
              <a16:creationId xmlns:a16="http://schemas.microsoft.com/office/drawing/2014/main" id="{4D403203-B34C-44B6-BB37-D5635E7DDDBC}"/>
            </a:ext>
          </a:extLst>
        </xdr:cNvPr>
        <xdr:cNvCxnSpPr/>
      </xdr:nvCxnSpPr>
      <xdr:spPr>
        <a:xfrm flipV="1">
          <a:off x="5763772" y="15820656"/>
          <a:ext cx="3407719" cy="0"/>
        </a:xfrm>
        <a:prstGeom prst="line">
          <a:avLst/>
        </a:prstGeom>
        <a:ln>
          <a:solidFill>
            <a:schemeClr val="bg1">
              <a:lumMod val="50000"/>
            </a:schemeClr>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247649</xdr:colOff>
      <xdr:row>29</xdr:row>
      <xdr:rowOff>353785</xdr:rowOff>
    </xdr:from>
    <xdr:to>
      <xdr:col>5</xdr:col>
      <xdr:colOff>3886200</xdr:colOff>
      <xdr:row>31</xdr:row>
      <xdr:rowOff>219074</xdr:rowOff>
    </xdr:to>
    <xdr:sp macro="" textlink="">
      <xdr:nvSpPr>
        <xdr:cNvPr id="22" name="TextBox 21">
          <a:extLst>
            <a:ext uri="{FF2B5EF4-FFF2-40B4-BE49-F238E27FC236}">
              <a16:creationId xmlns:a16="http://schemas.microsoft.com/office/drawing/2014/main" id="{821600CA-1E63-4D7A-A762-184D707BB24F}"/>
            </a:ext>
          </a:extLst>
        </xdr:cNvPr>
        <xdr:cNvSpPr txBox="1"/>
      </xdr:nvSpPr>
      <xdr:spPr>
        <a:xfrm>
          <a:off x="247649" y="12621985"/>
          <a:ext cx="6648451" cy="2341789"/>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050">
              <a:solidFill>
                <a:schemeClr val="tx1"/>
              </a:solidFill>
              <a:latin typeface="Aptos Narrow" panose="020B0004020202020204" pitchFamily="34" charset="0"/>
              <a:cs typeface="Arial" panose="020B0604020202020204" pitchFamily="34" charset="0"/>
            </a:rPr>
            <a:t>Flow accounts</a:t>
          </a:r>
          <a:r>
            <a:rPr lang="en-AU" sz="1050" baseline="0">
              <a:solidFill>
                <a:schemeClr val="tx1"/>
              </a:solidFill>
              <a:latin typeface="Aptos Narrow" panose="020B0004020202020204" pitchFamily="34" charset="0"/>
              <a:cs typeface="Arial" panose="020B0604020202020204" pitchFamily="34" charset="0"/>
            </a:rPr>
            <a:t> r</a:t>
          </a:r>
          <a:r>
            <a:rPr lang="en-AU" sz="1050">
              <a:solidFill>
                <a:schemeClr val="tx1"/>
              </a:solidFill>
              <a:latin typeface="Aptos Narrow" panose="020B0004020202020204" pitchFamily="34" charset="0"/>
              <a:cs typeface="Arial" panose="020B0604020202020204" pitchFamily="34" charset="0"/>
            </a:rPr>
            <a:t>ecord the physical and monetary ($) value of ecosystem services and abiotic flows from natural assets over time, to the reporting entity and/or to society. This helps to understand the commercial and social value supported by natural assets and opportunities to enhance this. Outputs</a:t>
          </a:r>
          <a:r>
            <a:rPr lang="en-AU" sz="1050" baseline="0">
              <a:solidFill>
                <a:schemeClr val="tx1"/>
              </a:solidFill>
              <a:latin typeface="Aptos Narrow" panose="020B0004020202020204" pitchFamily="34" charset="0"/>
              <a:cs typeface="Arial" panose="020B0604020202020204" pitchFamily="34" charset="0"/>
            </a:rPr>
            <a:t> of this valuation may be required of the objective is to </a:t>
          </a:r>
          <a:r>
            <a:rPr lang="en-AU" sz="1050">
              <a:solidFill>
                <a:schemeClr val="tx1"/>
              </a:solidFill>
              <a:latin typeface="Aptos Narrow" panose="020B0004020202020204" pitchFamily="34" charset="0"/>
              <a:cs typeface="Arial" panose="020B0604020202020204" pitchFamily="34" charset="0"/>
            </a:rPr>
            <a:t>produce a "natural capital balance sheet" and "natural capital income statement". </a:t>
          </a:r>
        </a:p>
        <a:p>
          <a:pPr marL="0" marR="0" lvl="0" indent="0" defTabSz="914400" eaLnBrk="1" fontAlgn="auto" latinLnBrk="0" hangingPunct="1">
            <a:lnSpc>
              <a:spcPct val="100000"/>
            </a:lnSpc>
            <a:spcBef>
              <a:spcPts val="0"/>
            </a:spcBef>
            <a:spcAft>
              <a:spcPts val="0"/>
            </a:spcAft>
            <a:buClrTx/>
            <a:buSzTx/>
            <a:buFontTx/>
            <a:buNone/>
            <a:tabLst/>
            <a:defRPr/>
          </a:pPr>
          <a:endParaRPr lang="en-AU" sz="1050">
            <a:solidFill>
              <a:schemeClr val="tx1"/>
            </a:solidFill>
            <a:latin typeface="Aptos Narrow" panose="020B00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AU" sz="1050">
              <a:solidFill>
                <a:schemeClr val="tx1"/>
              </a:solidFill>
              <a:latin typeface="Aptos Narrow" panose="020B0004020202020204" pitchFamily="34" charset="0"/>
              <a:cs typeface="Arial" panose="020B0604020202020204" pitchFamily="34" charset="0"/>
            </a:rPr>
            <a:t>Note:</a:t>
          </a:r>
          <a:r>
            <a:rPr lang="en-AU" sz="1050" baseline="0">
              <a:solidFill>
                <a:schemeClr val="tx1"/>
              </a:solidFill>
              <a:latin typeface="Aptos Narrow" panose="020B0004020202020204" pitchFamily="34" charset="0"/>
              <a:cs typeface="Arial" panose="020B0604020202020204" pitchFamily="34" charset="0"/>
            </a:rPr>
            <a:t> Physical and monetary flows should be captured in historical and future terms (over a specified period or into perpetuity, to estimate asset values. Future values require scenario analysis incorporating planned management and foreseen threats, </a:t>
          </a:r>
          <a:r>
            <a:rPr lang="en-AU" sz="1050" baseline="0">
              <a:solidFill>
                <a:schemeClr val="tx1"/>
              </a:solidFill>
              <a:effectLst/>
              <a:latin typeface="Aptos Narrow" panose="020B0004020202020204" pitchFamily="34" charset="0"/>
              <a:ea typeface="+mn-ea"/>
              <a:cs typeface="Arial" panose="020B0604020202020204" pitchFamily="34" charset="0"/>
            </a:rPr>
            <a:t>and should be considered experimental).</a:t>
          </a:r>
        </a:p>
        <a:p>
          <a:pPr marL="0" marR="0" lvl="0" indent="0" defTabSz="914400" eaLnBrk="1" fontAlgn="auto" latinLnBrk="0" hangingPunct="1">
            <a:lnSpc>
              <a:spcPct val="100000"/>
            </a:lnSpc>
            <a:spcBef>
              <a:spcPts val="0"/>
            </a:spcBef>
            <a:spcAft>
              <a:spcPts val="0"/>
            </a:spcAft>
            <a:buClrTx/>
            <a:buSzTx/>
            <a:buFontTx/>
            <a:buNone/>
            <a:tabLst/>
            <a:defRPr/>
          </a:pPr>
          <a:endParaRPr lang="en-AU" sz="1050" baseline="0">
            <a:solidFill>
              <a:schemeClr val="tx1"/>
            </a:solidFill>
            <a:effectLst/>
            <a:latin typeface="Aptos Narrow" panose="020B00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AU" sz="1050" baseline="0">
              <a:solidFill>
                <a:schemeClr val="tx1"/>
              </a:solidFill>
              <a:effectLst/>
              <a:latin typeface="Aptos Narrow" panose="020B0004020202020204" pitchFamily="34" charset="0"/>
              <a:ea typeface="+mn-ea"/>
              <a:cs typeface="Arial" panose="020B0604020202020204" pitchFamily="34" charset="0"/>
            </a:rPr>
            <a:t>Note: For monetary accounts, consideration should be given to both private value and external value that is supported by natural assets (i.e. a double materiality approach).</a:t>
          </a:r>
          <a:endParaRPr lang="en-AU" sz="1050">
            <a:solidFill>
              <a:schemeClr val="tx1"/>
            </a:solidFill>
            <a:latin typeface="Aptos Narrow" panose="020B0004020202020204" pitchFamily="34" charset="0"/>
            <a:cs typeface="Arial" panose="020B0604020202020204" pitchFamily="34" charset="0"/>
          </a:endParaRPr>
        </a:p>
      </xdr:txBody>
    </xdr:sp>
    <xdr:clientData/>
  </xdr:twoCellAnchor>
  <xdr:twoCellAnchor>
    <xdr:from>
      <xdr:col>0</xdr:col>
      <xdr:colOff>244929</xdr:colOff>
      <xdr:row>23</xdr:row>
      <xdr:rowOff>180974</xdr:rowOff>
    </xdr:from>
    <xdr:to>
      <xdr:col>5</xdr:col>
      <xdr:colOff>3902193</xdr:colOff>
      <xdr:row>29</xdr:row>
      <xdr:rowOff>266700</xdr:rowOff>
    </xdr:to>
    <xdr:sp macro="" textlink="">
      <xdr:nvSpPr>
        <xdr:cNvPr id="23" name="TextBox 22">
          <a:extLst>
            <a:ext uri="{FF2B5EF4-FFF2-40B4-BE49-F238E27FC236}">
              <a16:creationId xmlns:a16="http://schemas.microsoft.com/office/drawing/2014/main" id="{6047BD91-10A3-4169-9E7A-28A8CCC8BD20}"/>
            </a:ext>
          </a:extLst>
        </xdr:cNvPr>
        <xdr:cNvSpPr txBox="1"/>
      </xdr:nvSpPr>
      <xdr:spPr>
        <a:xfrm>
          <a:off x="244929" y="11344274"/>
          <a:ext cx="6667164" cy="1190626"/>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050">
              <a:solidFill>
                <a:schemeClr val="tx1"/>
              </a:solidFill>
              <a:latin typeface="Aptos Narrow" panose="020B0004020202020204" pitchFamily="34" charset="0"/>
              <a:cs typeface="Arial" panose="020B0604020202020204" pitchFamily="34" charset="0"/>
            </a:rPr>
            <a:t>Stock account</a:t>
          </a:r>
          <a:r>
            <a:rPr lang="en-AU" sz="1050" baseline="0">
              <a:solidFill>
                <a:schemeClr val="tx1"/>
              </a:solidFill>
              <a:latin typeface="Aptos Narrow" panose="020B0004020202020204" pitchFamily="34" charset="0"/>
              <a:cs typeface="Arial" panose="020B0604020202020204" pitchFamily="34" charset="0"/>
            </a:rPr>
            <a:t>s t</a:t>
          </a:r>
          <a:r>
            <a:rPr lang="en-AU" sz="1050">
              <a:solidFill>
                <a:schemeClr val="tx1"/>
              </a:solidFill>
              <a:latin typeface="Aptos Narrow" panose="020B0004020202020204" pitchFamily="34" charset="0"/>
              <a:cs typeface="Arial" panose="020B0604020202020204" pitchFamily="34" charset="0"/>
            </a:rPr>
            <a:t>rack the quantity and quality (including spatial configuration) of natural assets owned or controlled by a reporting entity. This h</a:t>
          </a:r>
          <a:r>
            <a:rPr lang="en-AU" sz="1050">
              <a:solidFill>
                <a:schemeClr val="tx1"/>
              </a:solidFill>
              <a:effectLst/>
              <a:latin typeface="Aptos Narrow" panose="020B0004020202020204" pitchFamily="34" charset="0"/>
              <a:ea typeface="+mn-ea"/>
              <a:cs typeface="Arial" panose="020B0604020202020204" pitchFamily="34" charset="0"/>
            </a:rPr>
            <a:t>elps to understand of the ecological outcomes of management actions and identify opportunities for improved management. </a:t>
          </a:r>
          <a:endParaRPr lang="en-AU" sz="1050">
            <a:solidFill>
              <a:schemeClr val="tx1"/>
            </a:solidFill>
            <a:effectLst/>
            <a:latin typeface="Aptos Narrow" panose="020B0004020202020204" pitchFamily="34" charset="0"/>
            <a:cs typeface="Arial" panose="020B0604020202020204" pitchFamily="34" charset="0"/>
          </a:endParaRPr>
        </a:p>
        <a:p>
          <a:endParaRPr lang="en-AU" sz="1050">
            <a:solidFill>
              <a:schemeClr val="tx1"/>
            </a:solidFill>
            <a:latin typeface="Aptos Narrow" panose="020B0004020202020204" pitchFamily="34" charset="0"/>
            <a:cs typeface="Arial" panose="020B0604020202020204" pitchFamily="34" charset="0"/>
          </a:endParaRPr>
        </a:p>
        <a:p>
          <a:r>
            <a:rPr lang="en-AU" sz="1050">
              <a:solidFill>
                <a:schemeClr val="tx1"/>
              </a:solidFill>
              <a:latin typeface="Aptos Narrow" panose="020B0004020202020204" pitchFamily="34" charset="0"/>
              <a:cs typeface="Arial" panose="020B0604020202020204" pitchFamily="34" charset="0"/>
            </a:rPr>
            <a:t>Quality is measured in terms of ecological condition and the  capacity to provide flows of ecosystem service and abiotic flows (including pressures as relevant). </a:t>
          </a:r>
        </a:p>
        <a:p>
          <a:endParaRPr lang="en-AU" sz="1050">
            <a:solidFill>
              <a:schemeClr val="tx1"/>
            </a:solidFill>
            <a:latin typeface="Aptos Narrow" panose="020B0004020202020204" pitchFamily="34" charset="0"/>
            <a:cs typeface="Arial" panose="020B0604020202020204" pitchFamily="34" charset="0"/>
          </a:endParaRPr>
        </a:p>
        <a:p>
          <a:r>
            <a:rPr lang="en-AU" sz="1050">
              <a:solidFill>
                <a:schemeClr val="tx1">
                  <a:lumMod val="75000"/>
                </a:schemeClr>
              </a:solidFill>
              <a:latin typeface="Aptos Narrow" panose="020B0004020202020204" pitchFamily="34" charset="0"/>
              <a:cs typeface="Arial" panose="020B0604020202020204" pitchFamily="34" charset="0"/>
            </a:rPr>
            <a:t>Note: Atmospheric systems are also an environmental asset in the SEEA-EA framework. This is not included as a relevant metric in asset extent as this is immutable, but the condition of atmospheric stocks can and should be managed.</a:t>
          </a:r>
        </a:p>
        <a:p>
          <a:endParaRPr lang="en-AU" sz="1050">
            <a:solidFill>
              <a:schemeClr val="tx1">
                <a:lumMod val="75000"/>
              </a:schemeClr>
            </a:solidFill>
            <a:latin typeface="Aptos Narrow" panose="020B0004020202020204" pitchFamily="34" charset="0"/>
            <a:cs typeface="Arial" panose="020B0604020202020204" pitchFamily="34" charset="0"/>
          </a:endParaRPr>
        </a:p>
        <a:p>
          <a:r>
            <a:rPr lang="en-AU" sz="1050">
              <a:solidFill>
                <a:schemeClr val="tx1">
                  <a:lumMod val="75000"/>
                </a:schemeClr>
              </a:solidFill>
              <a:latin typeface="Aptos Narrow" panose="020B0004020202020204" pitchFamily="34" charset="0"/>
              <a:cs typeface="Arial" panose="020B0604020202020204" pitchFamily="34" charset="0"/>
            </a:rPr>
            <a:t>Note:</a:t>
          </a:r>
          <a:r>
            <a:rPr lang="en-AU" sz="1050" baseline="0">
              <a:solidFill>
                <a:schemeClr val="tx1">
                  <a:lumMod val="75000"/>
                </a:schemeClr>
              </a:solidFill>
              <a:latin typeface="Aptos Narrow" panose="020B0004020202020204" pitchFamily="34" charset="0"/>
              <a:cs typeface="Arial" panose="020B0604020202020204" pitchFamily="34" charset="0"/>
            </a:rPr>
            <a:t> Asset condition should be broken down by ecosystem or environmental asset type</a:t>
          </a:r>
        </a:p>
      </xdr:txBody>
    </xdr:sp>
    <xdr:clientData/>
  </xdr:twoCellAnchor>
  <xdr:twoCellAnchor>
    <xdr:from>
      <xdr:col>5</xdr:col>
      <xdr:colOff>3902192</xdr:colOff>
      <xdr:row>28</xdr:row>
      <xdr:rowOff>597506</xdr:rowOff>
    </xdr:from>
    <xdr:to>
      <xdr:col>6</xdr:col>
      <xdr:colOff>2307554</xdr:colOff>
      <xdr:row>28</xdr:row>
      <xdr:rowOff>597506</xdr:rowOff>
    </xdr:to>
    <xdr:cxnSp macro="">
      <xdr:nvCxnSpPr>
        <xdr:cNvPr id="24" name="Straight Connector 23">
          <a:extLst>
            <a:ext uri="{FF2B5EF4-FFF2-40B4-BE49-F238E27FC236}">
              <a16:creationId xmlns:a16="http://schemas.microsoft.com/office/drawing/2014/main" id="{C2CCF639-6D07-4349-99FB-F085D01003BA}"/>
            </a:ext>
          </a:extLst>
        </xdr:cNvPr>
        <xdr:cNvCxnSpPr/>
      </xdr:nvCxnSpPr>
      <xdr:spPr>
        <a:xfrm flipV="1">
          <a:off x="6731117" y="13802331"/>
          <a:ext cx="2472537" cy="0"/>
        </a:xfrm>
        <a:prstGeom prst="line">
          <a:avLst/>
        </a:prstGeom>
        <a:ln>
          <a:solidFill>
            <a:schemeClr val="bg1">
              <a:lumMod val="50000"/>
            </a:schemeClr>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650421</xdr:colOff>
      <xdr:row>11</xdr:row>
      <xdr:rowOff>69396</xdr:rowOff>
    </xdr:from>
    <xdr:to>
      <xdr:col>8</xdr:col>
      <xdr:colOff>2878044</xdr:colOff>
      <xdr:row>19</xdr:row>
      <xdr:rowOff>110218</xdr:rowOff>
    </xdr:to>
    <xdr:sp macro="" textlink="">
      <xdr:nvSpPr>
        <xdr:cNvPr id="25" name="TextBox 24">
          <a:extLst>
            <a:ext uri="{FF2B5EF4-FFF2-40B4-BE49-F238E27FC236}">
              <a16:creationId xmlns:a16="http://schemas.microsoft.com/office/drawing/2014/main" id="{E1E15695-5A39-4EC3-ABA2-663559789C0A}"/>
            </a:ext>
          </a:extLst>
        </xdr:cNvPr>
        <xdr:cNvSpPr txBox="1"/>
      </xdr:nvSpPr>
      <xdr:spPr>
        <a:xfrm>
          <a:off x="10051596" y="9060996"/>
          <a:ext cx="4551723" cy="1488622"/>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50">
              <a:solidFill>
                <a:schemeClr val="tx1"/>
              </a:solidFill>
              <a:latin typeface="Aptos Narrow" panose="020B0004020202020204" pitchFamily="34" charset="0"/>
              <a:cs typeface="Arial" panose="020B0604020202020204" pitchFamily="34" charset="0"/>
            </a:rPr>
            <a:t>Broad structure of</a:t>
          </a:r>
          <a:r>
            <a:rPr lang="en-AU" sz="1050" baseline="0">
              <a:solidFill>
                <a:schemeClr val="tx1"/>
              </a:solidFill>
              <a:latin typeface="Aptos Narrow" panose="020B0004020202020204" pitchFamily="34" charset="0"/>
              <a:cs typeface="Arial" panose="020B0604020202020204" pitchFamily="34" charset="0"/>
            </a:rPr>
            <a:t> the NCMW reflects recommendations of the CSIRO Natural Capital Handbook, which should be referred to for further guidance as needed. Best practice is to develop metrics and data across the entire framework sequentially </a:t>
          </a:r>
          <a:r>
            <a:rPr lang="en-AU" sz="1050">
              <a:solidFill>
                <a:schemeClr val="tx1"/>
              </a:solidFill>
              <a:effectLst/>
              <a:latin typeface="Aptos Narrow" panose="020B0004020202020204" pitchFamily="34" charset="0"/>
              <a:ea typeface="+mn-ea"/>
              <a:cs typeface="Arial" panose="020B0604020202020204" pitchFamily="34" charset="0"/>
            </a:rPr>
            <a:t>(i.e. beginning with stocks</a:t>
          </a:r>
          <a:r>
            <a:rPr lang="en-AU" sz="1050" baseline="0">
              <a:solidFill>
                <a:schemeClr val="tx1"/>
              </a:solidFill>
              <a:effectLst/>
              <a:latin typeface="Aptos Narrow" panose="020B0004020202020204" pitchFamily="34" charset="0"/>
              <a:ea typeface="+mn-ea"/>
              <a:cs typeface="Arial" panose="020B0604020202020204" pitchFamily="34" charset="0"/>
            </a:rPr>
            <a:t> and</a:t>
          </a:r>
          <a:r>
            <a:rPr lang="en-AU" sz="1050">
              <a:solidFill>
                <a:schemeClr val="tx1"/>
              </a:solidFill>
              <a:effectLst/>
              <a:latin typeface="Aptos Narrow" panose="020B0004020202020204" pitchFamily="34" charset="0"/>
              <a:ea typeface="+mn-ea"/>
              <a:cs typeface="Arial" panose="020B0604020202020204" pitchFamily="34" charset="0"/>
            </a:rPr>
            <a:t> then</a:t>
          </a:r>
          <a:r>
            <a:rPr lang="en-AU" sz="1050" baseline="0">
              <a:solidFill>
                <a:schemeClr val="tx1"/>
              </a:solidFill>
              <a:effectLst/>
              <a:latin typeface="Aptos Narrow" panose="020B0004020202020204" pitchFamily="34" charset="0"/>
              <a:ea typeface="+mn-ea"/>
              <a:cs typeface="Arial" panose="020B0604020202020204" pitchFamily="34" charset="0"/>
            </a:rPr>
            <a:t> </a:t>
          </a:r>
          <a:r>
            <a:rPr lang="en-AU" sz="1050">
              <a:solidFill>
                <a:schemeClr val="tx1"/>
              </a:solidFill>
              <a:effectLst/>
              <a:latin typeface="Aptos Narrow" panose="020B0004020202020204" pitchFamily="34" charset="0"/>
              <a:ea typeface="+mn-ea"/>
              <a:cs typeface="Arial" panose="020B0604020202020204" pitchFamily="34" charset="0"/>
            </a:rPr>
            <a:t>flows, impacts, dependencies</a:t>
          </a:r>
          <a:r>
            <a:rPr lang="en-AU" sz="1050" baseline="0">
              <a:solidFill>
                <a:schemeClr val="tx1"/>
              </a:solidFill>
              <a:effectLst/>
              <a:latin typeface="Aptos Narrow" panose="020B0004020202020204" pitchFamily="34" charset="0"/>
              <a:ea typeface="+mn-ea"/>
              <a:cs typeface="Arial" panose="020B0604020202020204" pitchFamily="34" charset="0"/>
            </a:rPr>
            <a:t> and </a:t>
          </a:r>
          <a:r>
            <a:rPr lang="en-AU" sz="1050">
              <a:solidFill>
                <a:schemeClr val="tx1"/>
              </a:solidFill>
              <a:effectLst/>
              <a:latin typeface="Aptos Narrow" panose="020B0004020202020204" pitchFamily="34" charset="0"/>
              <a:ea typeface="+mn-ea"/>
              <a:cs typeface="Arial" panose="020B0604020202020204" pitchFamily="34" charset="0"/>
            </a:rPr>
            <a:t>risks)</a:t>
          </a:r>
          <a:r>
            <a:rPr lang="en-AU" sz="1050" baseline="0">
              <a:solidFill>
                <a:schemeClr val="tx1"/>
              </a:solidFill>
              <a:latin typeface="Aptos Narrow" panose="020B0004020202020204" pitchFamily="34" charset="0"/>
              <a:cs typeface="Arial" panose="020B0604020202020204" pitchFamily="34" charset="0"/>
            </a:rPr>
            <a:t>, considering the guidance listed, taking a proportionate approach to the scope (breadth and depth) of issues covered (i.e. information / metrics selected), given materiality considerations and resource availability. </a:t>
          </a:r>
          <a:endParaRPr lang="en-AU" sz="1050">
            <a:solidFill>
              <a:schemeClr val="tx1"/>
            </a:solidFill>
            <a:latin typeface="Aptos Narrow" panose="020B0004020202020204" pitchFamily="34" charset="0"/>
            <a:cs typeface="Arial" panose="020B0604020202020204" pitchFamily="34" charset="0"/>
          </a:endParaRPr>
        </a:p>
      </xdr:txBody>
    </xdr:sp>
    <xdr:clientData/>
  </xdr:twoCellAnchor>
  <xdr:twoCellAnchor>
    <xdr:from>
      <xdr:col>7</xdr:col>
      <xdr:colOff>1228725</xdr:colOff>
      <xdr:row>19</xdr:row>
      <xdr:rowOff>114300</xdr:rowOff>
    </xdr:from>
    <xdr:to>
      <xdr:col>7</xdr:col>
      <xdr:colOff>1238250</xdr:colOff>
      <xdr:row>27</xdr:row>
      <xdr:rowOff>66675</xdr:rowOff>
    </xdr:to>
    <xdr:cxnSp macro="">
      <xdr:nvCxnSpPr>
        <xdr:cNvPr id="26" name="Straight Connector 25">
          <a:extLst>
            <a:ext uri="{FF2B5EF4-FFF2-40B4-BE49-F238E27FC236}">
              <a16:creationId xmlns:a16="http://schemas.microsoft.com/office/drawing/2014/main" id="{5F95862D-2A50-470E-A475-10068AC2229B}"/>
            </a:ext>
          </a:extLst>
        </xdr:cNvPr>
        <xdr:cNvCxnSpPr/>
      </xdr:nvCxnSpPr>
      <xdr:spPr>
        <a:xfrm flipH="1">
          <a:off x="10629900" y="10553700"/>
          <a:ext cx="9525" cy="1400175"/>
        </a:xfrm>
        <a:prstGeom prst="line">
          <a:avLst/>
        </a:prstGeom>
        <a:ln>
          <a:solidFill>
            <a:schemeClr val="bg1">
              <a:lumMod val="50000"/>
            </a:schemeClr>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843643</xdr:colOff>
      <xdr:row>11</xdr:row>
      <xdr:rowOff>54429</xdr:rowOff>
    </xdr:from>
    <xdr:to>
      <xdr:col>6</xdr:col>
      <xdr:colOff>2049063</xdr:colOff>
      <xdr:row>19</xdr:row>
      <xdr:rowOff>122464</xdr:rowOff>
    </xdr:to>
    <xdr:sp macro="" textlink="">
      <xdr:nvSpPr>
        <xdr:cNvPr id="27" name="TextBox 26">
          <a:extLst>
            <a:ext uri="{FF2B5EF4-FFF2-40B4-BE49-F238E27FC236}">
              <a16:creationId xmlns:a16="http://schemas.microsoft.com/office/drawing/2014/main" id="{47C56D0A-0E7D-4168-AB52-CB8F4582416F}"/>
            </a:ext>
          </a:extLst>
        </xdr:cNvPr>
        <xdr:cNvSpPr txBox="1"/>
      </xdr:nvSpPr>
      <xdr:spPr>
        <a:xfrm>
          <a:off x="3675743" y="9731829"/>
          <a:ext cx="5266245" cy="1519010"/>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50">
              <a:solidFill>
                <a:schemeClr val="tx1"/>
              </a:solidFill>
              <a:latin typeface="Aptos Narrow" panose="020B0004020202020204" pitchFamily="34" charset="0"/>
              <a:cs typeface="Arial" panose="020B0604020202020204" pitchFamily="34" charset="0"/>
            </a:rPr>
            <a:t>Natural capital accounting</a:t>
          </a:r>
          <a:r>
            <a:rPr lang="en-AU" sz="1050" baseline="0">
              <a:solidFill>
                <a:schemeClr val="tx1"/>
              </a:solidFill>
              <a:latin typeface="Aptos Narrow" panose="020B0004020202020204" pitchFamily="34" charset="0"/>
              <a:cs typeface="Arial" panose="020B0604020202020204" pitchFamily="34" charset="0"/>
            </a:rPr>
            <a:t> is </a:t>
          </a:r>
          <a:r>
            <a:rPr lang="en-AU" sz="1050">
              <a:solidFill>
                <a:schemeClr val="tx1"/>
              </a:solidFill>
              <a:latin typeface="Aptos Narrow" panose="020B0004020202020204" pitchFamily="34" charset="0"/>
              <a:cs typeface="Arial" panose="020B0604020202020204" pitchFamily="34" charset="0"/>
            </a:rPr>
            <a:t>the process of compiling consistent, comparable and regularly produced data on natural capital and the flows of services generated in physical and monetary terms.  Environmental accounting</a:t>
          </a:r>
          <a:r>
            <a:rPr lang="en-AU" sz="1050" baseline="0">
              <a:solidFill>
                <a:schemeClr val="tx1"/>
              </a:solidFill>
              <a:latin typeface="Aptos Narrow" panose="020B0004020202020204" pitchFamily="34" charset="0"/>
              <a:cs typeface="Arial" panose="020B0604020202020204" pitchFamily="34" charset="0"/>
            </a:rPr>
            <a:t> approaches such as the UN System of Environmental and Economic Accounting (SEEA) are promoted to ensure statistics are compiled consistently.</a:t>
          </a:r>
          <a:endParaRPr lang="en-AU" sz="1050">
            <a:solidFill>
              <a:schemeClr val="tx1"/>
            </a:solidFill>
            <a:latin typeface="Aptos Narrow" panose="020B0004020202020204" pitchFamily="34" charset="0"/>
            <a:cs typeface="Arial" panose="020B0604020202020204" pitchFamily="34" charset="0"/>
          </a:endParaRPr>
        </a:p>
        <a:p>
          <a:endParaRPr lang="en-AU" sz="1050">
            <a:solidFill>
              <a:schemeClr val="tx1"/>
            </a:solidFill>
            <a:latin typeface="Aptos Narrow" panose="020B0004020202020204" pitchFamily="34" charset="0"/>
            <a:cs typeface="Arial" panose="020B0604020202020204" pitchFamily="34" charset="0"/>
          </a:endParaRPr>
        </a:p>
        <a:p>
          <a:r>
            <a:rPr lang="en-AU" sz="1050">
              <a:solidFill>
                <a:schemeClr val="tx1"/>
              </a:solidFill>
              <a:latin typeface="Aptos Narrow" panose="020B0004020202020204" pitchFamily="34" charset="0"/>
              <a:cs typeface="Arial" panose="020B0604020202020204" pitchFamily="34" charset="0"/>
            </a:rPr>
            <a:t>Note: Logic chains should be developed prior to account development, outlining the link between natural asset stocks, flows and benefits (see SEEA-EA, Annex 6.1).</a:t>
          </a:r>
        </a:p>
      </xdr:txBody>
    </xdr:sp>
    <xdr:clientData/>
  </xdr:twoCellAnchor>
  <xdr:twoCellAnchor>
    <xdr:from>
      <xdr:col>6</xdr:col>
      <xdr:colOff>1933031</xdr:colOff>
      <xdr:row>19</xdr:row>
      <xdr:rowOff>131265</xdr:rowOff>
    </xdr:from>
    <xdr:to>
      <xdr:col>6</xdr:col>
      <xdr:colOff>1942856</xdr:colOff>
      <xdr:row>29</xdr:row>
      <xdr:rowOff>117000</xdr:rowOff>
    </xdr:to>
    <xdr:cxnSp macro="">
      <xdr:nvCxnSpPr>
        <xdr:cNvPr id="28" name="Straight Connector 27">
          <a:extLst>
            <a:ext uri="{FF2B5EF4-FFF2-40B4-BE49-F238E27FC236}">
              <a16:creationId xmlns:a16="http://schemas.microsoft.com/office/drawing/2014/main" id="{F88220DF-DE00-4CDA-8AB2-304B492015DA}"/>
            </a:ext>
          </a:extLst>
        </xdr:cNvPr>
        <xdr:cNvCxnSpPr/>
      </xdr:nvCxnSpPr>
      <xdr:spPr>
        <a:xfrm flipH="1">
          <a:off x="8832306" y="11256465"/>
          <a:ext cx="6650" cy="2690835"/>
        </a:xfrm>
        <a:prstGeom prst="line">
          <a:avLst/>
        </a:prstGeom>
        <a:ln>
          <a:solidFill>
            <a:schemeClr val="bg1">
              <a:lumMod val="50000"/>
            </a:schemeClr>
          </a:solidFil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1088572</xdr:colOff>
      <xdr:row>43</xdr:row>
      <xdr:rowOff>190500</xdr:rowOff>
    </xdr:from>
    <xdr:to>
      <xdr:col>29</xdr:col>
      <xdr:colOff>394607</xdr:colOff>
      <xdr:row>43</xdr:row>
      <xdr:rowOff>204108</xdr:rowOff>
    </xdr:to>
    <xdr:cxnSp macro="">
      <xdr:nvCxnSpPr>
        <xdr:cNvPr id="29" name="Straight Arrow Connector 28">
          <a:extLst>
            <a:ext uri="{FF2B5EF4-FFF2-40B4-BE49-F238E27FC236}">
              <a16:creationId xmlns:a16="http://schemas.microsoft.com/office/drawing/2014/main" id="{04631445-DE73-4342-A3F7-04C990458A71}"/>
            </a:ext>
          </a:extLst>
        </xdr:cNvPr>
        <xdr:cNvCxnSpPr/>
      </xdr:nvCxnSpPr>
      <xdr:spPr>
        <a:xfrm>
          <a:off x="30701797" y="25412700"/>
          <a:ext cx="22162860" cy="10433"/>
        </a:xfrm>
        <a:prstGeom prst="straightConnector1">
          <a:avLst/>
        </a:prstGeom>
        <a:ln w="3175">
          <a:solidFill>
            <a:schemeClr val="bg1"/>
          </a:solidFill>
          <a:headEnd type="stealth"/>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230981</xdr:colOff>
      <xdr:row>110</xdr:row>
      <xdr:rowOff>12700</xdr:rowOff>
    </xdr:from>
    <xdr:to>
      <xdr:col>0</xdr:col>
      <xdr:colOff>3945731</xdr:colOff>
      <xdr:row>148</xdr:row>
      <xdr:rowOff>171450</xdr:rowOff>
    </xdr:to>
    <xdr:sp macro="" textlink="">
      <xdr:nvSpPr>
        <xdr:cNvPr id="4" name="Rectangle: Rounded Corners 2">
          <a:extLst>
            <a:ext uri="{FF2B5EF4-FFF2-40B4-BE49-F238E27FC236}">
              <a16:creationId xmlns:a16="http://schemas.microsoft.com/office/drawing/2014/main" id="{0049D614-0344-497A-B228-C1E395B5A76F}"/>
            </a:ext>
          </a:extLst>
        </xdr:cNvPr>
        <xdr:cNvSpPr/>
      </xdr:nvSpPr>
      <xdr:spPr>
        <a:xfrm>
          <a:off x="230981" y="47456725"/>
          <a:ext cx="3714750" cy="8616950"/>
        </a:xfrm>
        <a:prstGeom prst="roundRect">
          <a:avLst>
            <a:gd name="adj" fmla="val 3447"/>
          </a:avLst>
        </a:prstGeom>
        <a:solidFill>
          <a:schemeClr val="bg1"/>
        </a:solidFill>
        <a:ln w="12700">
          <a:solidFill>
            <a:schemeClr val="bg1">
              <a:lumMod val="50000"/>
            </a:schemeClr>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pPr algn="l"/>
          <a:r>
            <a:rPr lang="en-AU" sz="1050" b="1">
              <a:solidFill>
                <a:schemeClr val="tx1"/>
              </a:solidFill>
              <a:latin typeface="Aptos Narrow" panose="020B0004020202020204" pitchFamily="34" charset="0"/>
            </a:rPr>
            <a:t>Step </a:t>
          </a:r>
          <a:r>
            <a:rPr lang="en-AU" sz="1050" b="1" baseline="0">
              <a:solidFill>
                <a:schemeClr val="tx1"/>
              </a:solidFill>
              <a:latin typeface="Aptos Narrow" panose="020B0004020202020204" pitchFamily="34" charset="0"/>
            </a:rPr>
            <a:t>1.3. Data mapping</a:t>
          </a:r>
        </a:p>
        <a:p>
          <a:pPr algn="ctr"/>
          <a:r>
            <a:rPr lang="en-AU" sz="1050" b="0" baseline="0">
              <a:solidFill>
                <a:schemeClr val="tx1"/>
              </a:solidFill>
              <a:latin typeface="Aptos Narrow" panose="020B0004020202020204" pitchFamily="34" charset="0"/>
            </a:rPr>
            <a:t> </a:t>
          </a:r>
        </a:p>
        <a:p>
          <a:pPr algn="l"/>
          <a:r>
            <a:rPr lang="en-AU" sz="1050" b="1" baseline="0">
              <a:solidFill>
                <a:schemeClr val="tx1"/>
              </a:solidFill>
              <a:latin typeface="Aptos Narrow" panose="020B0004020202020204" pitchFamily="34" charset="0"/>
            </a:rPr>
            <a:t>Purpose</a:t>
          </a:r>
          <a:r>
            <a:rPr lang="en-AU" sz="1050" b="0" baseline="0">
              <a:solidFill>
                <a:schemeClr val="tx1"/>
              </a:solidFill>
              <a:latin typeface="Aptos Narrow" panose="020B0004020202020204" pitchFamily="34" charset="0"/>
            </a:rPr>
            <a:t>: To initiate the development of a preliminary "natural capital account" by compiling readily available information across the stocks-flows-impacts-dependencies-risks framing of the NCM framework for a baseline year as a reference against which future change can be assessed (or for opening or closing years if possible, to show change over time).  It brings together existing internal company data and readily available (e.g. open access) external data for each of the metrics defined in Table 1.2 (in Step 1.2).</a:t>
          </a:r>
        </a:p>
        <a:p>
          <a:pPr algn="l"/>
          <a:endParaRPr lang="en-AU" sz="1050" b="0" baseline="0">
            <a:solidFill>
              <a:schemeClr val="tx1"/>
            </a:solidFill>
            <a:latin typeface="Aptos Narrow" panose="020B0004020202020204" pitchFamily="34" charset="0"/>
          </a:endParaRPr>
        </a:p>
        <a:p>
          <a:pPr algn="l"/>
          <a:r>
            <a:rPr lang="en-AU" sz="1050" b="1" baseline="0">
              <a:solidFill>
                <a:schemeClr val="tx1"/>
              </a:solidFill>
              <a:latin typeface="Aptos Narrow" panose="020B0004020202020204" pitchFamily="34" charset="0"/>
            </a:rPr>
            <a:t>Action</a:t>
          </a:r>
          <a:r>
            <a:rPr lang="en-AU" sz="1050" b="0" baseline="0">
              <a:solidFill>
                <a:schemeClr val="tx1"/>
              </a:solidFill>
              <a:latin typeface="Aptos Narrow" panose="020B0004020202020204" pitchFamily="34" charset="0"/>
            </a:rPr>
            <a:t>: Identify and compile credible, readily available data for a baseline year (or for opening or closing years if possible) in a tabular and / or spatial data platform (e.g. Excel / ArcGIS) to quantify the long list of metrics identified in Table 1.2 (from Step 1.2). Data can and should be drawn from global, national and / or local sources as relevant to support consistency / comparability (with other natural capital accounts) and robustness. Sources should be clearly stated for transparency / auditability. This will create a long list of data and associated sources for each metric. A data collection period (e.g. 2020 to 2024) may be necessary to adopt if readily available data for all metrics is not available for a given year.  Where data is collected periodically within a year (e.g. daily, monthly, seasonally), the figure presented should be useful to represent and/or inform natural asset management, which could be a single representative figure (i.e. low or high point or average) or a range (i.e. lowest to highest). </a:t>
          </a:r>
        </a:p>
        <a:p>
          <a:pPr algn="l"/>
          <a:endParaRPr lang="en-AU" sz="1050" b="0" baseline="0">
            <a:solidFill>
              <a:schemeClr val="tx1"/>
            </a:solidFill>
            <a:latin typeface="Aptos Narrow" panose="020B0004020202020204" pitchFamily="34" charset="0"/>
          </a:endParaRPr>
        </a:p>
        <a:p>
          <a:pPr algn="l"/>
          <a:r>
            <a:rPr lang="en-AU" sz="1050" b="1" baseline="0">
              <a:solidFill>
                <a:schemeClr val="tx1"/>
              </a:solidFill>
              <a:latin typeface="Aptos Narrow" panose="020B0004020202020204" pitchFamily="34" charset="0"/>
            </a:rPr>
            <a:t>Output</a:t>
          </a:r>
          <a:r>
            <a:rPr lang="en-AU" sz="1050" b="0" baseline="0">
              <a:solidFill>
                <a:schemeClr val="tx1"/>
              </a:solidFill>
              <a:latin typeface="Aptos Narrow" panose="020B0004020202020204" pitchFamily="34" charset="0"/>
            </a:rPr>
            <a:t>: Table 1.3 presents a hypothetical example of how a populated preliminary natural capital account might appear for the fictional company Hive Pastoral in South Australia. In this hypothetical example, it was possible to compile (imaginary) data for an opening (or baseline) year (2020) and a reporting year (2024) for some of the metrics to show change over time. This illustrative example shows the key insights that can be obtained from this data mapping exercise are:</a:t>
          </a:r>
        </a:p>
        <a:p>
          <a:pPr algn="l"/>
          <a:endParaRPr lang="en-AU" sz="1050" b="0" baseline="0">
            <a:solidFill>
              <a:schemeClr val="tx1"/>
            </a:solidFill>
            <a:latin typeface="Aptos Narrow" panose="020B0004020202020204" pitchFamily="34" charset="0"/>
          </a:endParaRPr>
        </a:p>
        <a:p>
          <a:pPr algn="l"/>
          <a:r>
            <a:rPr lang="en-AU" sz="1050" b="0" baseline="0">
              <a:solidFill>
                <a:schemeClr val="tx1"/>
              </a:solidFill>
              <a:latin typeface="Aptos Narrow" panose="020B0004020202020204" pitchFamily="34" charset="0"/>
            </a:rPr>
            <a:t>- Observations of current status and trends in metrics through time (i.e. the status of stocks-flows-impacts-dependencies-risks and how this changes over time). </a:t>
          </a:r>
        </a:p>
        <a:p>
          <a:pPr algn="l"/>
          <a:endParaRPr lang="en-AU" sz="1050" b="0" baseline="0">
            <a:solidFill>
              <a:schemeClr val="tx1"/>
            </a:solidFill>
            <a:latin typeface="Aptos Narrow" panose="020B0004020202020204" pitchFamily="34" charset="0"/>
          </a:endParaRPr>
        </a:p>
        <a:p>
          <a:pPr algn="l"/>
          <a:r>
            <a:rPr lang="en-AU" sz="1050" b="0" baseline="0">
              <a:solidFill>
                <a:schemeClr val="tx1"/>
              </a:solidFill>
              <a:latin typeface="Aptos Narrow" panose="020B0004020202020204" pitchFamily="34" charset="0"/>
            </a:rPr>
            <a:t>-Understanding and prioritisation of future data collection needs either to meet external reporting requirements (under Phase 1) or to address  priority internal use cases (in Phase 2).</a:t>
          </a:r>
        </a:p>
        <a:p>
          <a:pPr algn="l"/>
          <a:endParaRPr lang="en-AU" sz="1050" b="0" baseline="0">
            <a:solidFill>
              <a:schemeClr val="tx1"/>
            </a:solidFill>
            <a:latin typeface="Aptos Narrow" panose="020B0004020202020204" pitchFamily="34" charset="0"/>
          </a:endParaRPr>
        </a:p>
        <a:p>
          <a:pPr algn="l"/>
          <a:r>
            <a:rPr lang="en-AU" sz="1050" b="0" baseline="0">
              <a:solidFill>
                <a:schemeClr val="tx1"/>
              </a:solidFill>
              <a:latin typeface="Aptos Narrow" panose="020B0004020202020204" pitchFamily="34" charset="0"/>
            </a:rPr>
            <a:t>This step potentially produces large volumes of spatially and temporally explicit data that will require spatial and analytical skills and the use of compatible spatial platforms and software such as QGIS, ArcGIS, Power BI platforms to support interoperability within the organisation.</a:t>
          </a:r>
        </a:p>
      </xdr:txBody>
    </xdr:sp>
    <xdr:clientData/>
  </xdr:twoCellAnchor>
  <xdr:twoCellAnchor>
    <xdr:from>
      <xdr:col>0</xdr:col>
      <xdr:colOff>274638</xdr:colOff>
      <xdr:row>20</xdr:row>
      <xdr:rowOff>0</xdr:rowOff>
    </xdr:from>
    <xdr:to>
      <xdr:col>0</xdr:col>
      <xdr:colOff>3895725</xdr:colOff>
      <xdr:row>53</xdr:row>
      <xdr:rowOff>190500</xdr:rowOff>
    </xdr:to>
    <xdr:sp macro="" textlink="">
      <xdr:nvSpPr>
        <xdr:cNvPr id="303" name="Rectangle: Rounded Corners 3">
          <a:extLst>
            <a:ext uri="{FF2B5EF4-FFF2-40B4-BE49-F238E27FC236}">
              <a16:creationId xmlns:a16="http://schemas.microsoft.com/office/drawing/2014/main" id="{FA155A85-E16E-47FE-9852-997F81DA2E6C}"/>
            </a:ext>
          </a:extLst>
        </xdr:cNvPr>
        <xdr:cNvSpPr/>
      </xdr:nvSpPr>
      <xdr:spPr>
        <a:xfrm>
          <a:off x="274638" y="27679650"/>
          <a:ext cx="3621087" cy="7505700"/>
        </a:xfrm>
        <a:prstGeom prst="roundRect">
          <a:avLst>
            <a:gd name="adj" fmla="val 3447"/>
          </a:avLst>
        </a:prstGeom>
        <a:solidFill>
          <a:schemeClr val="bg1"/>
        </a:solidFill>
        <a:ln w="12700">
          <a:solidFill>
            <a:schemeClr val="bg1">
              <a:lumMod val="50000"/>
            </a:scheme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r>
            <a:rPr lang="en-AU" sz="1050" b="1">
              <a:solidFill>
                <a:schemeClr val="tx1"/>
              </a:solidFill>
              <a:latin typeface="+mn-lt"/>
            </a:rPr>
            <a:t>Step</a:t>
          </a:r>
          <a:r>
            <a:rPr lang="en-AU" sz="1050" b="1" baseline="0">
              <a:solidFill>
                <a:schemeClr val="tx1"/>
              </a:solidFill>
              <a:latin typeface="+mn-lt"/>
            </a:rPr>
            <a:t> 1.2. Long-list of metrics</a:t>
          </a:r>
        </a:p>
        <a:p>
          <a:pPr algn="ctr"/>
          <a:endParaRPr lang="en-AU" sz="1050" b="0" baseline="0">
            <a:solidFill>
              <a:schemeClr val="tx1"/>
            </a:solidFill>
            <a:latin typeface="+mn-lt"/>
          </a:endParaRPr>
        </a:p>
        <a:p>
          <a:pPr algn="l"/>
          <a:r>
            <a:rPr lang="en-AU" sz="1050" b="1" baseline="0">
              <a:solidFill>
                <a:schemeClr val="tx1"/>
              </a:solidFill>
              <a:latin typeface="+mn-lt"/>
            </a:rPr>
            <a:t>Purpose: </a:t>
          </a:r>
          <a:r>
            <a:rPr lang="en-AU" sz="1050" b="0" baseline="0">
              <a:solidFill>
                <a:schemeClr val="tx1"/>
              </a:solidFill>
              <a:latin typeface="+mn-lt"/>
            </a:rPr>
            <a:t>Based on the nature-related narratives (from Step 1.1), establish the long-list of metrics that are needed for the company meet external reporting and risk management requirements. This step enables </a:t>
          </a:r>
          <a:r>
            <a:rPr lang="en-AU" sz="1050" b="0" baseline="0">
              <a:solidFill>
                <a:schemeClr val="tx1"/>
              </a:solidFill>
              <a:latin typeface="Aptos Narrow" panose="020B0004020202020204" pitchFamily="34" charset="0"/>
            </a:rPr>
            <a:t>subsequent</a:t>
          </a:r>
          <a:r>
            <a:rPr lang="en-AU" sz="1050" b="0" baseline="0">
              <a:solidFill>
                <a:schemeClr val="tx1"/>
              </a:solidFill>
              <a:latin typeface="+mn-lt"/>
            </a:rPr>
            <a:t> compilation of readily available data and gap analysis against these requirements (in Step 1.3).</a:t>
          </a:r>
        </a:p>
        <a:p>
          <a:pPr algn="l"/>
          <a:endParaRPr lang="en-AU" sz="1050" b="0" baseline="0">
            <a:solidFill>
              <a:schemeClr val="tx1"/>
            </a:solidFill>
            <a:latin typeface="+mn-lt"/>
          </a:endParaRPr>
        </a:p>
        <a:p>
          <a:pPr algn="l"/>
          <a:r>
            <a:rPr lang="en-AU" sz="1050" b="1" baseline="0">
              <a:solidFill>
                <a:schemeClr val="tx1"/>
              </a:solidFill>
              <a:latin typeface="+mn-lt"/>
            </a:rPr>
            <a:t>Action: </a:t>
          </a:r>
          <a:r>
            <a:rPr lang="en-AU" sz="1050" b="0" baseline="0">
              <a:solidFill>
                <a:schemeClr val="tx1"/>
              </a:solidFill>
              <a:latin typeface="+mn-lt"/>
            </a:rPr>
            <a:t>Working with local expertise and stakeholders (as necessary) and based on the narrative’s developed in Table 1.1 (from Step 1.1.), identify and list relevant metrics across the natural capital metrics (NCM) framework (see tab ii) that are used / can be used to measure the key nature-related issues in this location in line with global framework requirements.</a:t>
          </a:r>
        </a:p>
        <a:p>
          <a:pPr algn="l"/>
          <a:endParaRPr lang="en-AU" sz="1050" b="0" baseline="0">
            <a:solidFill>
              <a:schemeClr val="tx1"/>
            </a:solidFill>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AU" sz="1050">
              <a:solidFill>
                <a:schemeClr val="tx1"/>
              </a:solidFill>
              <a:effectLst/>
              <a:latin typeface="+mn-lt"/>
              <a:ea typeface="+mn-ea"/>
              <a:cs typeface="Arial" panose="020B0604020202020204" pitchFamily="34" charset="0"/>
            </a:rPr>
            <a:t>Refer to the NCM framework (tab ii) to guide metric selection across each nature-related issue (from cell M51 to M99 of the framework) in line with external reporting and risk management requirements. The aim is to identify a list of material nature metrics that is as complete as possible, but in order to make a start on data compilation, initial metric selection may focus on the nature-related issues that are well understood / documented at a site, with a plan to expand and refine this initial long-list of metrics in the future.  </a:t>
          </a:r>
        </a:p>
        <a:p>
          <a:pPr algn="l"/>
          <a:endParaRPr lang="en-AU" sz="1050" b="0" baseline="0">
            <a:solidFill>
              <a:schemeClr val="tx1"/>
            </a:solidFill>
            <a:latin typeface="+mn-lt"/>
          </a:endParaRPr>
        </a:p>
        <a:p>
          <a:pPr algn="l"/>
          <a:r>
            <a:rPr lang="en-AU" sz="1050" b="1" baseline="0">
              <a:solidFill>
                <a:schemeClr val="tx1"/>
              </a:solidFill>
              <a:latin typeface="+mn-lt"/>
            </a:rPr>
            <a:t>Output:  </a:t>
          </a:r>
          <a:r>
            <a:rPr lang="en-AU" sz="1050">
              <a:solidFill>
                <a:schemeClr val="tx1"/>
              </a:solidFill>
              <a:effectLst/>
              <a:latin typeface="+mn-lt"/>
              <a:ea typeface="+mn-ea"/>
              <a:cs typeface="+mn-cs"/>
            </a:rPr>
            <a:t>Table 1.2 presents a hypothetical example of a long-list of nature-related metrics of relevance to the agricultural estate of the fictional company Hive Pastoral in South Australia that has been developed using the narrative (from Step 1.1) and the NCM framework guidance (see tab ii). Note that metrics related to the assessment of nature-related risk are shown as requiring further work in this hypothetical example (to demonstrate what is expected to be a fairly common across business in this emerging space) and so relevant metrics are not listed here.  This list might be transferable with relatively minor adaption to new contexts (note that units are for illustrative purposes only).</a:t>
          </a:r>
        </a:p>
        <a:p>
          <a:pPr algn="l"/>
          <a:endParaRPr lang="en-AU" sz="1050">
            <a:solidFill>
              <a:schemeClr val="tx1"/>
            </a:solidFill>
            <a:effectLst/>
            <a:latin typeface="+mn-lt"/>
            <a:ea typeface="+mn-ea"/>
            <a:cs typeface="+mn-cs"/>
          </a:endParaRPr>
        </a:p>
        <a:p>
          <a:pPr algn="l"/>
          <a:r>
            <a:rPr lang="en-AU" sz="1050" b="0" baseline="0">
              <a:solidFill>
                <a:schemeClr val="tx1"/>
              </a:solidFill>
              <a:latin typeface="+mn-lt"/>
            </a:rPr>
            <a:t>Note: This step will likely require input from relevant environmental disciplines including environmental economists.  For additional guidance on selection of metrics consult the Climateworks Natural Capital measurement catalogue.</a:t>
          </a:r>
        </a:p>
      </xdr:txBody>
    </xdr:sp>
    <xdr:clientData/>
  </xdr:twoCellAnchor>
  <xdr:twoCellAnchor>
    <xdr:from>
      <xdr:col>0</xdr:col>
      <xdr:colOff>1399381</xdr:colOff>
      <xdr:row>54</xdr:row>
      <xdr:rowOff>39688</xdr:rowOff>
    </xdr:from>
    <xdr:to>
      <xdr:col>0</xdr:col>
      <xdr:colOff>2333625</xdr:colOff>
      <xdr:row>79</xdr:row>
      <xdr:rowOff>185736</xdr:rowOff>
    </xdr:to>
    <xdr:sp macro="" textlink="">
      <xdr:nvSpPr>
        <xdr:cNvPr id="293" name="Arrow: Down 4">
          <a:extLst>
            <a:ext uri="{FF2B5EF4-FFF2-40B4-BE49-F238E27FC236}">
              <a16:creationId xmlns:a16="http://schemas.microsoft.com/office/drawing/2014/main" id="{3FC71062-15AC-446F-807A-2FCE62A3D741}"/>
            </a:ext>
          </a:extLst>
        </xdr:cNvPr>
        <xdr:cNvSpPr/>
      </xdr:nvSpPr>
      <xdr:spPr>
        <a:xfrm>
          <a:off x="1399381" y="35253613"/>
          <a:ext cx="934244" cy="5622923"/>
        </a:xfrm>
        <a:prstGeom prst="downArrow">
          <a:avLst/>
        </a:prstGeom>
        <a:solidFill>
          <a:schemeClr val="bg1">
            <a:lumMod val="65000"/>
          </a:schemeClr>
        </a:solidFill>
        <a:ln w="57150">
          <a:noFill/>
        </a:ln>
      </xdr:spPr>
      <xdr:style>
        <a:lnRef idx="0">
          <a:scrgbClr r="0" g="0" b="0"/>
        </a:lnRef>
        <a:fillRef idx="0">
          <a:scrgbClr r="0" g="0" b="0"/>
        </a:fillRef>
        <a:effectRef idx="0">
          <a:scrgbClr r="0" g="0" b="0"/>
        </a:effectRef>
        <a:fontRef idx="minor">
          <a:schemeClr val="lt1"/>
        </a:fontRef>
      </xdr:style>
      <xdr:txBody>
        <a:bodyPr vertOverflow="clip" horzOverflow="clip" vert="vert270" rtlCol="0" anchor="ctr"/>
        <a:lstStyle/>
        <a:p>
          <a:pPr algn="ctr"/>
          <a:r>
            <a:rPr lang="en-AU" sz="1100" b="1">
              <a:solidFill>
                <a:schemeClr val="bg2">
                  <a:lumMod val="50000"/>
                </a:schemeClr>
              </a:solidFill>
              <a:latin typeface="Aptos Narrow" panose="020B0004020202020204" pitchFamily="34" charset="0"/>
            </a:rPr>
            <a:t>Scroll down to Step 1.3</a:t>
          </a:r>
        </a:p>
      </xdr:txBody>
    </xdr:sp>
    <xdr:clientData/>
  </xdr:twoCellAnchor>
  <xdr:twoCellAnchor>
    <xdr:from>
      <xdr:col>0</xdr:col>
      <xdr:colOff>1494234</xdr:colOff>
      <xdr:row>148</xdr:row>
      <xdr:rowOff>196849</xdr:rowOff>
    </xdr:from>
    <xdr:to>
      <xdr:col>0</xdr:col>
      <xdr:colOff>2540794</xdr:colOff>
      <xdr:row>181</xdr:row>
      <xdr:rowOff>155575</xdr:rowOff>
    </xdr:to>
    <xdr:sp macro="" textlink="">
      <xdr:nvSpPr>
        <xdr:cNvPr id="241" name="Arrow: Down 5">
          <a:extLst>
            <a:ext uri="{FF2B5EF4-FFF2-40B4-BE49-F238E27FC236}">
              <a16:creationId xmlns:a16="http://schemas.microsoft.com/office/drawing/2014/main" id="{514F8211-6D6A-408D-B887-CF58B1D46FC4}"/>
            </a:ext>
          </a:extLst>
        </xdr:cNvPr>
        <xdr:cNvSpPr/>
      </xdr:nvSpPr>
      <xdr:spPr>
        <a:xfrm>
          <a:off x="1494234" y="56099074"/>
          <a:ext cx="1046560" cy="7188201"/>
        </a:xfrm>
        <a:prstGeom prst="downArrow">
          <a:avLst/>
        </a:prstGeom>
        <a:solidFill>
          <a:schemeClr val="bg1">
            <a:lumMod val="65000"/>
          </a:schemeClr>
        </a:solidFill>
        <a:ln w="57150">
          <a:noFill/>
        </a:ln>
      </xdr:spPr>
      <xdr:style>
        <a:lnRef idx="0">
          <a:scrgbClr r="0" g="0" b="0"/>
        </a:lnRef>
        <a:fillRef idx="0">
          <a:scrgbClr r="0" g="0" b="0"/>
        </a:fillRef>
        <a:effectRef idx="0">
          <a:scrgbClr r="0" g="0" b="0"/>
        </a:effectRef>
        <a:fontRef idx="minor">
          <a:schemeClr val="lt1"/>
        </a:fontRef>
      </xdr:style>
      <xdr:txBody>
        <a:bodyPr vertOverflow="clip" horzOverflow="clip" vert="vert270" rtlCol="0" anchor="ctr"/>
        <a:lstStyle/>
        <a:p>
          <a:pPr algn="ctr"/>
          <a:r>
            <a:rPr lang="en-AU" sz="1100" b="1">
              <a:solidFill>
                <a:schemeClr val="bg2">
                  <a:lumMod val="50000"/>
                </a:schemeClr>
              </a:solidFill>
              <a:latin typeface="Aptos Narrow" panose="020B0004020202020204" pitchFamily="34" charset="0"/>
            </a:rPr>
            <a:t>Scroll down to Step 1.4</a:t>
          </a:r>
        </a:p>
      </xdr:txBody>
    </xdr:sp>
    <xdr:clientData/>
  </xdr:twoCellAnchor>
  <xdr:twoCellAnchor>
    <xdr:from>
      <xdr:col>0</xdr:col>
      <xdr:colOff>265114</xdr:colOff>
      <xdr:row>239</xdr:row>
      <xdr:rowOff>184150</xdr:rowOff>
    </xdr:from>
    <xdr:to>
      <xdr:col>0</xdr:col>
      <xdr:colOff>3906838</xdr:colOff>
      <xdr:row>270</xdr:row>
      <xdr:rowOff>123825</xdr:rowOff>
    </xdr:to>
    <xdr:sp macro="" textlink="">
      <xdr:nvSpPr>
        <xdr:cNvPr id="301" name="Rectangle: Rounded Corners 5">
          <a:extLst>
            <a:ext uri="{FF2B5EF4-FFF2-40B4-BE49-F238E27FC236}">
              <a16:creationId xmlns:a16="http://schemas.microsoft.com/office/drawing/2014/main" id="{8614D7F2-DF02-41C5-AC11-2CA0A911C6C9}"/>
            </a:ext>
          </a:extLst>
        </xdr:cNvPr>
        <xdr:cNvSpPr/>
      </xdr:nvSpPr>
      <xdr:spPr>
        <a:xfrm>
          <a:off x="265114" y="76012675"/>
          <a:ext cx="3641724" cy="5969000"/>
        </a:xfrm>
        <a:prstGeom prst="roundRect">
          <a:avLst>
            <a:gd name="adj" fmla="val 3447"/>
          </a:avLst>
        </a:prstGeom>
        <a:solidFill>
          <a:schemeClr val="bg1"/>
        </a:solidFill>
        <a:ln w="12700">
          <a:solidFill>
            <a:schemeClr val="bg1">
              <a:lumMod val="50000"/>
            </a:scheme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r>
            <a:rPr lang="en-AU" sz="1100" b="1">
              <a:solidFill>
                <a:schemeClr val="tx1"/>
              </a:solidFill>
              <a:latin typeface="Aptos Narrow" panose="020B0004020202020204" pitchFamily="34" charset="0"/>
            </a:rPr>
            <a:t>Step</a:t>
          </a:r>
          <a:r>
            <a:rPr lang="en-AU" sz="1100" b="1" baseline="0">
              <a:solidFill>
                <a:schemeClr val="tx1"/>
              </a:solidFill>
              <a:latin typeface="Aptos Narrow" panose="020B0004020202020204" pitchFamily="34" charset="0"/>
            </a:rPr>
            <a:t> 1.4. Reporting and disclosure </a:t>
          </a:r>
        </a:p>
        <a:p>
          <a:pPr algn="ctr"/>
          <a:endParaRPr lang="en-AU" sz="1050" b="0" baseline="0">
            <a:solidFill>
              <a:schemeClr val="tx1"/>
            </a:solidFill>
            <a:latin typeface="Aptos Narrow" panose="020B0004020202020204" pitchFamily="34" charset="0"/>
          </a:endParaRPr>
        </a:p>
        <a:p>
          <a:pPr algn="l"/>
          <a:r>
            <a:rPr lang="en-AU" sz="1050" b="1" baseline="0">
              <a:solidFill>
                <a:schemeClr val="tx1"/>
              </a:solidFill>
              <a:latin typeface="Aptos Narrow" panose="020B0004020202020204" pitchFamily="34" charset="0"/>
            </a:rPr>
            <a:t>Purpose</a:t>
          </a:r>
          <a:r>
            <a:rPr lang="en-AU" sz="1050" b="0" baseline="0">
              <a:solidFill>
                <a:schemeClr val="tx1"/>
              </a:solidFill>
              <a:latin typeface="Aptos Narrow" panose="020B0004020202020204" pitchFamily="34" charset="0"/>
            </a:rPr>
            <a:t>: To assess the suitability / readiness of data sources identified in Step 1.3 for external reporting and disclosures and / or internal use (i.e. is it spatially complete, time-series data from a credible source). This helps to identify metrics where current data could be suitable for immediate external reporting / disclosure and/or internal use (in Phase 2) and where future data refinement / collection could be prioritised (e.g. where data is incomplete (spatially or temporally), missing altogether or otherwise not fit for purpose (i.e. credibility is low)).</a:t>
          </a:r>
        </a:p>
        <a:p>
          <a:pPr algn="l"/>
          <a:endParaRPr lang="en-AU" sz="1050" b="0" baseline="0">
            <a:solidFill>
              <a:schemeClr val="tx1"/>
            </a:solidFill>
            <a:latin typeface="Aptos Narrow" panose="020B0004020202020204" pitchFamily="34" charset="0"/>
          </a:endParaRPr>
        </a:p>
        <a:p>
          <a:pPr algn="l"/>
          <a:r>
            <a:rPr lang="en-AU" sz="1050" b="1" baseline="0">
              <a:solidFill>
                <a:schemeClr val="tx1"/>
              </a:solidFill>
              <a:latin typeface="Aptos Narrow" panose="020B0004020202020204" pitchFamily="34" charset="0"/>
            </a:rPr>
            <a:t>Action: </a:t>
          </a:r>
          <a:r>
            <a:rPr lang="en-AU" sz="1050" b="0" baseline="0">
              <a:solidFill>
                <a:schemeClr val="tx1"/>
              </a:solidFill>
              <a:latin typeface="Aptos Narrow" panose="020B0004020202020204" pitchFamily="34" charset="0"/>
            </a:rPr>
            <a:t>Assess the compiled data against defined criteria, which could include (as shown in Table 1.4 for illustrative purposes): completeness (coverage of site area), timeliness (time-series data, ongoing collection) and credibility (from a reputable source) and provide an overall confidence score (high/medium/low). Where data is not readily available, an “unknown” entry can be made, as quality data may exist for this metric (but is not available within timeframe / resources of this preliminary natural capital account). Additional or other criteria may be defined as needed. </a:t>
          </a:r>
        </a:p>
        <a:p>
          <a:pPr algn="l"/>
          <a:endParaRPr lang="en-AU" sz="1050" b="0" baseline="0">
            <a:solidFill>
              <a:schemeClr val="tx1"/>
            </a:solidFill>
            <a:latin typeface="Aptos Narrow" panose="020B0004020202020204" pitchFamily="34" charset="0"/>
          </a:endParaRPr>
        </a:p>
        <a:p>
          <a:pPr algn="l"/>
          <a:r>
            <a:rPr lang="en-AU" sz="1050" b="1" baseline="0">
              <a:solidFill>
                <a:schemeClr val="tx1"/>
              </a:solidFill>
              <a:latin typeface="Aptos Narrow" panose="020B0004020202020204" pitchFamily="34" charset="0"/>
            </a:rPr>
            <a:t>Output</a:t>
          </a:r>
          <a:r>
            <a:rPr lang="en-AU" sz="1050" b="0" baseline="0">
              <a:solidFill>
                <a:schemeClr val="tx1"/>
              </a:solidFill>
              <a:latin typeface="Aptos Narrow" panose="020B0004020202020204" pitchFamily="34" charset="0"/>
            </a:rPr>
            <a:t>:  Table 1.4 presents a hypothetical example assessment of the suitability of the (imaginary) data that has been compiled against the long list of metrics for the fictional company Hive Pastoral against three criteria for illustrative purposes. This example shows how the assessment can provide the organisation with an improved understanding of current nature-related data gaps / inadequacies, across the long-list of location specific nature metrics required by external reporting requirements. This can help to prioritise future data collection to fill gaps or address inadequacies (i.e. in spatial coverage, temporal coverage and credibility) to support reporting and disclosure as well as priority internal use cases (in Phase 2). </a:t>
          </a:r>
        </a:p>
        <a:p>
          <a:pPr algn="l"/>
          <a:endParaRPr lang="en-AU" sz="1200" b="0" baseline="0">
            <a:solidFill>
              <a:sysClr val="windowText" lastClr="000000"/>
            </a:solidFill>
            <a:latin typeface="Aptos Narrow" panose="020B0004020202020204" pitchFamily="34" charset="0"/>
          </a:endParaRPr>
        </a:p>
        <a:p>
          <a:pPr algn="l"/>
          <a:r>
            <a:rPr lang="en-AU" sz="1200" b="0" baseline="0">
              <a:solidFill>
                <a:sysClr val="windowText" lastClr="000000"/>
              </a:solidFill>
              <a:latin typeface="Aptos Narrow" panose="020B0004020202020204" pitchFamily="34" charset="0"/>
            </a:rPr>
            <a:t>-</a:t>
          </a:r>
          <a:endParaRPr lang="en-AU" sz="1200" b="0">
            <a:solidFill>
              <a:sysClr val="windowText" lastClr="000000"/>
            </a:solidFill>
            <a:latin typeface="Aptos Narrow" panose="020B0004020202020204" pitchFamily="34" charset="0"/>
          </a:endParaRPr>
        </a:p>
      </xdr:txBody>
    </xdr:sp>
    <xdr:clientData/>
  </xdr:twoCellAnchor>
  <xdr:twoCellAnchor>
    <xdr:from>
      <xdr:col>0</xdr:col>
      <xdr:colOff>371475</xdr:colOff>
      <xdr:row>4</xdr:row>
      <xdr:rowOff>182789</xdr:rowOff>
    </xdr:from>
    <xdr:to>
      <xdr:col>0</xdr:col>
      <xdr:colOff>3846419</xdr:colOff>
      <xdr:row>8</xdr:row>
      <xdr:rowOff>2621642</xdr:rowOff>
    </xdr:to>
    <xdr:sp macro="" textlink="">
      <xdr:nvSpPr>
        <xdr:cNvPr id="189" name="Rectangle: Rounded Corners 7">
          <a:extLst>
            <a:ext uri="{FF2B5EF4-FFF2-40B4-BE49-F238E27FC236}">
              <a16:creationId xmlns:a16="http://schemas.microsoft.com/office/drawing/2014/main" id="{170794E8-EFA8-4315-82DD-118263C5474D}"/>
            </a:ext>
          </a:extLst>
        </xdr:cNvPr>
        <xdr:cNvSpPr/>
      </xdr:nvSpPr>
      <xdr:spPr>
        <a:xfrm>
          <a:off x="371475" y="1398360"/>
          <a:ext cx="3474944" cy="4924425"/>
        </a:xfrm>
        <a:prstGeom prst="roundRect">
          <a:avLst>
            <a:gd name="adj" fmla="val 3447"/>
          </a:avLst>
        </a:prstGeom>
        <a:solidFill>
          <a:schemeClr val="bg1"/>
        </a:solidFill>
        <a:ln w="12700">
          <a:solidFill>
            <a:schemeClr val="bg1">
              <a:lumMod val="50000"/>
            </a:scheme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r>
            <a:rPr lang="en-AU" sz="1050" b="1">
              <a:solidFill>
                <a:schemeClr val="tx1"/>
              </a:solidFill>
              <a:latin typeface="Aptos Narrow" panose="020B0004020202020204" pitchFamily="34" charset="0"/>
            </a:rPr>
            <a:t>Step</a:t>
          </a:r>
          <a:r>
            <a:rPr lang="en-AU" sz="1050" b="1" baseline="0">
              <a:solidFill>
                <a:schemeClr val="tx1"/>
              </a:solidFill>
              <a:latin typeface="Aptos Narrow" panose="020B0004020202020204" pitchFamily="34" charset="0"/>
            </a:rPr>
            <a:t> 1.1 Build narrative</a:t>
          </a:r>
        </a:p>
        <a:p>
          <a:pPr algn="ctr"/>
          <a:endParaRPr lang="en-AU" sz="1050" b="0" baseline="0">
            <a:solidFill>
              <a:schemeClr val="tx1"/>
            </a:solidFill>
            <a:latin typeface="Aptos Narrow" panose="020B00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AU" sz="1100" b="0" i="0">
              <a:solidFill>
                <a:schemeClr val="tx1"/>
              </a:solidFill>
              <a:effectLst/>
              <a:latin typeface="+mn-lt"/>
              <a:ea typeface="+mn-ea"/>
              <a:cs typeface="+mn-cs"/>
            </a:rPr>
            <a:t>Illustrative example only </a:t>
          </a:r>
          <a:br>
            <a:rPr lang="en-AU" sz="1100" b="0" i="0">
              <a:solidFill>
                <a:schemeClr val="tx1"/>
              </a:solidFill>
              <a:effectLst/>
              <a:latin typeface="+mn-lt"/>
              <a:ea typeface="+mn-ea"/>
              <a:cs typeface="+mn-cs"/>
            </a:rPr>
          </a:br>
          <a:endParaRPr lang="en-AU" sz="1050" b="1" baseline="0">
            <a:solidFill>
              <a:schemeClr val="tx1"/>
            </a:solidFill>
            <a:latin typeface="Aptos Narrow" panose="020B0004020202020204" pitchFamily="34" charset="0"/>
          </a:endParaRPr>
        </a:p>
        <a:p>
          <a:pPr algn="l"/>
          <a:r>
            <a:rPr lang="en-AU" sz="1050" b="1" baseline="0">
              <a:solidFill>
                <a:schemeClr val="tx1"/>
              </a:solidFill>
              <a:latin typeface="Aptos Narrow" panose="020B0004020202020204" pitchFamily="34" charset="0"/>
            </a:rPr>
            <a:t>Purpose:  </a:t>
          </a:r>
          <a:r>
            <a:rPr lang="en-AU" sz="1050" b="0" baseline="0">
              <a:solidFill>
                <a:schemeClr val="tx1"/>
              </a:solidFill>
              <a:latin typeface="Aptos Narrow" panose="020B0004020202020204" pitchFamily="34" charset="0"/>
            </a:rPr>
            <a:t>To provide a high-level understanding of the key nature-related issues in the location. This is important to ensure that nature-related data compilation is tailored to the specific geographic, environmental and operational context, whilst also aligning with emerging external reporting and risk management requirements. The narrative can  be used to support questions from stakeholders on why this information is to be compiled.</a:t>
          </a:r>
        </a:p>
        <a:p>
          <a:pPr algn="l"/>
          <a:endParaRPr lang="en-AU" sz="1050" b="0" baseline="0">
            <a:solidFill>
              <a:schemeClr val="tx1"/>
            </a:solidFill>
            <a:latin typeface="Aptos Narrow" panose="020B0004020202020204" pitchFamily="34" charset="0"/>
          </a:endParaRPr>
        </a:p>
        <a:p>
          <a:pPr algn="l"/>
          <a:r>
            <a:rPr lang="en-AU" sz="1050" b="1" baseline="0">
              <a:solidFill>
                <a:schemeClr val="tx1"/>
              </a:solidFill>
              <a:latin typeface="Aptos Narrow" panose="020B0004020202020204" pitchFamily="34" charset="0"/>
            </a:rPr>
            <a:t>Action</a:t>
          </a:r>
          <a:r>
            <a:rPr lang="en-AU" sz="1050" b="0" baseline="0">
              <a:solidFill>
                <a:schemeClr val="tx1"/>
              </a:solidFill>
              <a:latin typeface="Aptos Narrow" panose="020B0004020202020204" pitchFamily="34" charset="0"/>
            </a:rPr>
            <a:t>:  Working with relevant experts and stakeholders (as necessary), describe the material nature-related issues in the location using the pre-set template in Table 1.1. This template covers what corporations are expected to understand and manage in line with external reporting and risk management requirements.  </a:t>
          </a:r>
        </a:p>
        <a:p>
          <a:pPr algn="l"/>
          <a:endParaRPr lang="en-AU" sz="1050" b="0" baseline="0">
            <a:solidFill>
              <a:schemeClr val="tx1"/>
            </a:solidFill>
            <a:latin typeface="Aptos Narrow" panose="020B0004020202020204" pitchFamily="34" charset="0"/>
          </a:endParaRPr>
        </a:p>
        <a:p>
          <a:pPr algn="l"/>
          <a:r>
            <a:rPr lang="en-AU" sz="1050" b="1" baseline="0">
              <a:solidFill>
                <a:schemeClr val="tx1"/>
              </a:solidFill>
              <a:latin typeface="Aptos Narrow" panose="020B0004020202020204" pitchFamily="34" charset="0"/>
            </a:rPr>
            <a:t>Output: </a:t>
          </a:r>
          <a:r>
            <a:rPr lang="en-AU" sz="1050" b="0" baseline="0">
              <a:solidFill>
                <a:schemeClr val="tx1"/>
              </a:solidFill>
              <a:latin typeface="Aptos Narrow" panose="020B0004020202020204" pitchFamily="34" charset="0"/>
            </a:rPr>
            <a:t>A natural capital narrative for the site, capturing the key nature-related issues of relevance in the location</a:t>
          </a:r>
          <a:r>
            <a:rPr lang="en-AU" sz="1050" b="1" baseline="0">
              <a:solidFill>
                <a:schemeClr val="tx1"/>
              </a:solidFill>
              <a:latin typeface="Aptos Narrow" panose="020B0004020202020204" pitchFamily="34" charset="0"/>
            </a:rPr>
            <a:t>. </a:t>
          </a:r>
          <a:r>
            <a:rPr lang="en-AU" sz="1050" b="0" baseline="0">
              <a:solidFill>
                <a:schemeClr val="tx1"/>
              </a:solidFill>
              <a:latin typeface="Aptos Narrow" panose="020B0004020202020204" pitchFamily="34" charset="0"/>
            </a:rPr>
            <a:t>Table 1.1 presents a hypothetical example of natural capital narrative for an agricultural estate in the northern region of South Australia owned by “Hive Pastoral” a fictional company.  While broadly contextual, it encourages users to start thinking about nature-related metric and data needs to meet external requirements (to be developed under Step 1.2 below).  </a:t>
          </a:r>
        </a:p>
      </xdr:txBody>
    </xdr:sp>
    <xdr:clientData/>
  </xdr:twoCellAnchor>
  <xdr:twoCellAnchor>
    <xdr:from>
      <xdr:col>0</xdr:col>
      <xdr:colOff>1319440</xdr:colOff>
      <xdr:row>8</xdr:row>
      <xdr:rowOff>2730501</xdr:rowOff>
    </xdr:from>
    <xdr:to>
      <xdr:col>0</xdr:col>
      <xdr:colOff>2430236</xdr:colOff>
      <xdr:row>10</xdr:row>
      <xdr:rowOff>3113314</xdr:rowOff>
    </xdr:to>
    <xdr:sp macro="" textlink="">
      <xdr:nvSpPr>
        <xdr:cNvPr id="186" name="Arrow: Down 8">
          <a:extLst>
            <a:ext uri="{FF2B5EF4-FFF2-40B4-BE49-F238E27FC236}">
              <a16:creationId xmlns:a16="http://schemas.microsoft.com/office/drawing/2014/main" id="{D672E15C-8C94-4175-9A30-E0EC84EB6944}"/>
            </a:ext>
          </a:extLst>
        </xdr:cNvPr>
        <xdr:cNvSpPr/>
      </xdr:nvSpPr>
      <xdr:spPr>
        <a:xfrm>
          <a:off x="1319440" y="6431644"/>
          <a:ext cx="1110796" cy="6533241"/>
        </a:xfrm>
        <a:prstGeom prst="downArrow">
          <a:avLst/>
        </a:prstGeom>
        <a:solidFill>
          <a:schemeClr val="bg1">
            <a:lumMod val="65000"/>
          </a:schemeClr>
        </a:solidFill>
        <a:ln w="57150">
          <a:noFill/>
        </a:ln>
      </xdr:spPr>
      <xdr:style>
        <a:lnRef idx="0">
          <a:scrgbClr r="0" g="0" b="0"/>
        </a:lnRef>
        <a:fillRef idx="0">
          <a:scrgbClr r="0" g="0" b="0"/>
        </a:fillRef>
        <a:effectRef idx="0">
          <a:scrgbClr r="0" g="0" b="0"/>
        </a:effectRef>
        <a:fontRef idx="minor">
          <a:schemeClr val="lt1"/>
        </a:fontRef>
      </xdr:style>
      <xdr:txBody>
        <a:bodyPr vertOverflow="clip" horzOverflow="clip" vert="vert270" rtlCol="0" anchor="ctr"/>
        <a:lstStyle/>
        <a:p>
          <a:pPr algn="ctr"/>
          <a:r>
            <a:rPr lang="en-AU" sz="1100" b="1">
              <a:solidFill>
                <a:schemeClr val="accent1">
                  <a:lumMod val="50000"/>
                </a:schemeClr>
              </a:solidFill>
              <a:latin typeface="Aptos Narrow" panose="020B0004020202020204" pitchFamily="34" charset="0"/>
            </a:rPr>
            <a:t>Scroll down to Step 1.2   </a:t>
          </a:r>
        </a:p>
      </xdr:txBody>
    </xdr:sp>
    <xdr:clientData/>
  </xdr:twoCellAnchor>
  <xdr:twoCellAnchor>
    <xdr:from>
      <xdr:col>11</xdr:col>
      <xdr:colOff>1698890</xdr:colOff>
      <xdr:row>107</xdr:row>
      <xdr:rowOff>52916</xdr:rowOff>
    </xdr:from>
    <xdr:to>
      <xdr:col>13</xdr:col>
      <xdr:colOff>385234</xdr:colOff>
      <xdr:row>109</xdr:row>
      <xdr:rowOff>84667</xdr:rowOff>
    </xdr:to>
    <xdr:sp macro="" textlink="">
      <xdr:nvSpPr>
        <xdr:cNvPr id="297" name="TextBox 9">
          <a:extLst>
            <a:ext uri="{FF2B5EF4-FFF2-40B4-BE49-F238E27FC236}">
              <a16:creationId xmlns:a16="http://schemas.microsoft.com/office/drawing/2014/main" id="{1BADD361-305F-4227-B4C0-A9EAFFF87FF7}"/>
            </a:ext>
          </a:extLst>
        </xdr:cNvPr>
        <xdr:cNvSpPr txBox="1"/>
      </xdr:nvSpPr>
      <xdr:spPr>
        <a:xfrm>
          <a:off x="31078223" y="47159333"/>
          <a:ext cx="2835011" cy="465667"/>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solidFill>
                <a:schemeClr val="tx1">
                  <a:lumMod val="75000"/>
                </a:schemeClr>
              </a:solidFill>
              <a:latin typeface="Aptos Narrow" panose="020B0004020202020204" pitchFamily="34" charset="0"/>
              <a:cs typeface="Arial" panose="020B0604020202020204" pitchFamily="34" charset="0"/>
            </a:rPr>
            <a:t>These represent example of types of data sets for illustrative purposes</a:t>
          </a:r>
          <a:r>
            <a:rPr lang="en-AU" sz="1000" baseline="0">
              <a:solidFill>
                <a:schemeClr val="tx1">
                  <a:lumMod val="75000"/>
                </a:schemeClr>
              </a:solidFill>
              <a:latin typeface="Aptos Narrow" panose="020B0004020202020204" pitchFamily="34" charset="0"/>
              <a:cs typeface="Arial" panose="020B0604020202020204" pitchFamily="34" charset="0"/>
            </a:rPr>
            <a:t> only.</a:t>
          </a:r>
          <a:endParaRPr lang="en-AU" sz="1000">
            <a:solidFill>
              <a:schemeClr val="tx1">
                <a:lumMod val="75000"/>
              </a:schemeClr>
            </a:solidFill>
            <a:latin typeface="Aptos Narrow" panose="020B0004020202020204" pitchFamily="34" charset="0"/>
            <a:cs typeface="Arial" panose="020B0604020202020204" pitchFamily="34" charset="0"/>
          </a:endParaRPr>
        </a:p>
      </xdr:txBody>
    </xdr:sp>
    <xdr:clientData/>
  </xdr:twoCellAnchor>
  <xdr:twoCellAnchor>
    <xdr:from>
      <xdr:col>7</xdr:col>
      <xdr:colOff>1252008</xdr:colOff>
      <xdr:row>107</xdr:row>
      <xdr:rowOff>116417</xdr:rowOff>
    </xdr:from>
    <xdr:to>
      <xdr:col>8</xdr:col>
      <xdr:colOff>1382184</xdr:colOff>
      <xdr:row>109</xdr:row>
      <xdr:rowOff>127001</xdr:rowOff>
    </xdr:to>
    <xdr:sp macro="" textlink="">
      <xdr:nvSpPr>
        <xdr:cNvPr id="300" name="TextBox 10">
          <a:extLst>
            <a:ext uri="{FF2B5EF4-FFF2-40B4-BE49-F238E27FC236}">
              <a16:creationId xmlns:a16="http://schemas.microsoft.com/office/drawing/2014/main" id="{26997044-8E00-40C3-8AEB-DF32BDCFCBC2}"/>
            </a:ext>
          </a:extLst>
        </xdr:cNvPr>
        <xdr:cNvSpPr txBox="1"/>
      </xdr:nvSpPr>
      <xdr:spPr>
        <a:xfrm>
          <a:off x="21392091" y="47222834"/>
          <a:ext cx="3411010" cy="444500"/>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AU" sz="1000">
              <a:solidFill>
                <a:schemeClr val="tx1">
                  <a:lumMod val="75000"/>
                </a:schemeClr>
              </a:solidFill>
              <a:latin typeface="Aptos Narrow" panose="020B0004020202020204" pitchFamily="34" charset="0"/>
              <a:cs typeface="Arial" panose="020B0604020202020204" pitchFamily="34" charset="0"/>
            </a:rPr>
            <a:t>Data</a:t>
          </a:r>
          <a:r>
            <a:rPr lang="en-AU" sz="1000" baseline="0">
              <a:solidFill>
                <a:schemeClr val="tx1">
                  <a:lumMod val="75000"/>
                </a:schemeClr>
              </a:solidFill>
              <a:latin typeface="Aptos Narrow" panose="020B0004020202020204" pitchFamily="34" charset="0"/>
              <a:cs typeface="Arial" panose="020B0604020202020204" pitchFamily="34" charset="0"/>
            </a:rPr>
            <a:t> are fictional for illustrative purposes only</a:t>
          </a:r>
        </a:p>
        <a:p>
          <a:pPr algn="l"/>
          <a:r>
            <a:rPr lang="en-AU" sz="1000" b="1" baseline="0">
              <a:solidFill>
                <a:schemeClr val="tx1">
                  <a:lumMod val="75000"/>
                </a:schemeClr>
              </a:solidFill>
              <a:latin typeface="Aptos Narrow" panose="020B0004020202020204" pitchFamily="34" charset="0"/>
              <a:cs typeface="Arial" panose="020B0604020202020204" pitchFamily="34" charset="0"/>
            </a:rPr>
            <a:t>KEY:    </a:t>
          </a:r>
          <a:r>
            <a:rPr lang="en-AU" sz="1000" baseline="0">
              <a:solidFill>
                <a:schemeClr val="tx1">
                  <a:lumMod val="75000"/>
                </a:schemeClr>
              </a:solidFill>
              <a:latin typeface="Aptos Narrow" panose="020B0004020202020204" pitchFamily="34" charset="0"/>
              <a:cs typeface="Arial" panose="020B0604020202020204" pitchFamily="34" charset="0"/>
            </a:rPr>
            <a:t>na = Not available </a:t>
          </a:r>
          <a:endParaRPr lang="en-AU" sz="1000">
            <a:solidFill>
              <a:schemeClr val="tx1">
                <a:lumMod val="75000"/>
              </a:schemeClr>
            </a:solidFill>
            <a:latin typeface="Aptos Narrow" panose="020B00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561068</xdr:colOff>
      <xdr:row>8</xdr:row>
      <xdr:rowOff>11791</xdr:rowOff>
    </xdr:from>
    <xdr:to>
      <xdr:col>6</xdr:col>
      <xdr:colOff>665508</xdr:colOff>
      <xdr:row>15</xdr:row>
      <xdr:rowOff>2041072</xdr:rowOff>
    </xdr:to>
    <xdr:sp macro="" textlink="">
      <xdr:nvSpPr>
        <xdr:cNvPr id="2" name="Rectangle: Rounded Corners 1">
          <a:extLst>
            <a:ext uri="{FF2B5EF4-FFF2-40B4-BE49-F238E27FC236}">
              <a16:creationId xmlns:a16="http://schemas.microsoft.com/office/drawing/2014/main" id="{D8F30CFC-9757-44F1-8BB9-83029F243E73}"/>
            </a:ext>
          </a:extLst>
        </xdr:cNvPr>
        <xdr:cNvSpPr/>
      </xdr:nvSpPr>
      <xdr:spPr>
        <a:xfrm>
          <a:off x="561068" y="1563005"/>
          <a:ext cx="4186583" cy="5825674"/>
        </a:xfrm>
        <a:prstGeom prst="roundRect">
          <a:avLst>
            <a:gd name="adj" fmla="val 3447"/>
          </a:avLst>
        </a:prstGeom>
        <a:solidFill>
          <a:schemeClr val="bg1"/>
        </a:solidFill>
        <a:ln w="12700">
          <a:solidFill>
            <a:schemeClr val="bg1">
              <a:lumMod val="50000"/>
            </a:scheme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r>
            <a:rPr lang="en-AU" sz="1200" b="1">
              <a:solidFill>
                <a:schemeClr val="tx1"/>
              </a:solidFill>
              <a:latin typeface="Aptos Narrow" panose="020B0004020202020204" pitchFamily="34" charset="0"/>
            </a:rPr>
            <a:t>Step 2.1 Key problem statement</a:t>
          </a:r>
        </a:p>
        <a:p>
          <a:pPr algn="ctr"/>
          <a:endParaRPr lang="en-AU" sz="1200" b="0" baseline="0">
            <a:solidFill>
              <a:schemeClr val="tx1"/>
            </a:solidFill>
            <a:latin typeface="Aptos Narrow" panose="020B0004020202020204" pitchFamily="34" charset="0"/>
          </a:endParaRPr>
        </a:p>
        <a:p>
          <a:r>
            <a:rPr lang="en-AU" sz="1200" b="1" baseline="0">
              <a:solidFill>
                <a:schemeClr val="tx1"/>
              </a:solidFill>
              <a:latin typeface="Aptos Narrow" panose="020B0004020202020204" pitchFamily="34" charset="0"/>
            </a:rPr>
            <a:t>Purpose: </a:t>
          </a:r>
          <a:r>
            <a:rPr lang="en-AU" sz="1200">
              <a:solidFill>
                <a:schemeClr val="tx1"/>
              </a:solidFill>
              <a:effectLst/>
              <a:latin typeface="Aptos Narrow" panose="020B0004020202020204" pitchFamily="34" charset="0"/>
              <a:ea typeface="+mn-ea"/>
              <a:cs typeface="+mn-cs"/>
            </a:rPr>
            <a:t>To establish a priority internal decision making process that natural capital data could be used to improve and establish the objectives and spatial / temporal scope of a pilot testing to (potentially) demonstrate this, including the relevant stakeholders to engage.  </a:t>
          </a:r>
        </a:p>
        <a:p>
          <a:r>
            <a:rPr lang="en-AU" sz="1200">
              <a:solidFill>
                <a:schemeClr val="tx1"/>
              </a:solidFill>
              <a:effectLst/>
              <a:latin typeface="Aptos Narrow" panose="020B0004020202020204" pitchFamily="34" charset="0"/>
              <a:ea typeface="+mn-ea"/>
              <a:cs typeface="+mn-cs"/>
            </a:rPr>
            <a:t>Examples of business processes where natural capital data could improve decision making include:</a:t>
          </a:r>
        </a:p>
        <a:p>
          <a:r>
            <a:rPr lang="en-AU" sz="1200">
              <a:solidFill>
                <a:schemeClr val="tx1"/>
              </a:solidFill>
              <a:effectLst/>
              <a:latin typeface="Aptos Narrow" panose="020B0004020202020204" pitchFamily="34" charset="0"/>
              <a:ea typeface="+mn-ea"/>
              <a:cs typeface="+mn-cs"/>
            </a:rPr>
            <a:t>- Assessment of current nature-related performance</a:t>
          </a:r>
        </a:p>
        <a:p>
          <a:r>
            <a:rPr lang="en-AU" sz="1200">
              <a:solidFill>
                <a:schemeClr val="tx1"/>
              </a:solidFill>
              <a:effectLst/>
              <a:latin typeface="Aptos Narrow" panose="020B0004020202020204" pitchFamily="34" charset="0"/>
              <a:ea typeface="+mn-ea"/>
              <a:cs typeface="+mn-cs"/>
            </a:rPr>
            <a:t>- Assessment of future nature-related performance</a:t>
          </a:r>
        </a:p>
        <a:p>
          <a:r>
            <a:rPr lang="en-AU" sz="1200">
              <a:solidFill>
                <a:schemeClr val="tx1"/>
              </a:solidFill>
              <a:effectLst/>
              <a:latin typeface="Aptos Narrow" panose="020B0004020202020204" pitchFamily="34" charset="0"/>
              <a:ea typeface="+mn-ea"/>
              <a:cs typeface="+mn-cs"/>
            </a:rPr>
            <a:t>- Tracking progress to targets</a:t>
          </a:r>
        </a:p>
        <a:p>
          <a:r>
            <a:rPr lang="en-AU" sz="1200">
              <a:solidFill>
                <a:schemeClr val="tx1"/>
              </a:solidFill>
              <a:effectLst/>
              <a:latin typeface="Aptos Narrow" panose="020B0004020202020204" pitchFamily="34" charset="0"/>
              <a:ea typeface="+mn-ea"/>
              <a:cs typeface="+mn-cs"/>
            </a:rPr>
            <a:t>- Comparing options</a:t>
          </a:r>
        </a:p>
        <a:p>
          <a:r>
            <a:rPr lang="en-AU" sz="1200">
              <a:solidFill>
                <a:schemeClr val="tx1"/>
              </a:solidFill>
              <a:effectLst/>
              <a:latin typeface="Aptos Narrow" panose="020B0004020202020204" pitchFamily="34" charset="0"/>
              <a:ea typeface="+mn-ea"/>
              <a:cs typeface="+mn-cs"/>
            </a:rPr>
            <a:t>- Certification by third parties, and</a:t>
          </a:r>
        </a:p>
        <a:p>
          <a:r>
            <a:rPr lang="en-AU" sz="1200">
              <a:solidFill>
                <a:schemeClr val="tx1"/>
              </a:solidFill>
              <a:effectLst/>
              <a:latin typeface="Aptos Narrow" panose="020B0004020202020204" pitchFamily="34" charset="0"/>
              <a:ea typeface="+mn-ea"/>
              <a:cs typeface="+mn-cs"/>
            </a:rPr>
            <a:t> -Screening and assessment of nature-related risks and opportunities.</a:t>
          </a:r>
        </a:p>
        <a:p>
          <a:pPr algn="l"/>
          <a:endParaRPr lang="en-AU" sz="1200" b="0" baseline="0">
            <a:solidFill>
              <a:schemeClr val="tx1"/>
            </a:solidFill>
            <a:latin typeface="Aptos Narrow" panose="020B0004020202020204" pitchFamily="34" charset="0"/>
          </a:endParaRPr>
        </a:p>
        <a:p>
          <a:pPr algn="l"/>
          <a:r>
            <a:rPr lang="en-AU" sz="1200" b="1" baseline="0">
              <a:solidFill>
                <a:schemeClr val="tx1"/>
              </a:solidFill>
              <a:latin typeface="Aptos Narrow" panose="020B0004020202020204" pitchFamily="34" charset="0"/>
            </a:rPr>
            <a:t>Action: </a:t>
          </a:r>
          <a:r>
            <a:rPr lang="en-AU" sz="1200" b="0" baseline="0">
              <a:solidFill>
                <a:schemeClr val="tx1"/>
              </a:solidFill>
              <a:latin typeface="Aptos Narrow" panose="020B0004020202020204" pitchFamily="34" charset="0"/>
            </a:rPr>
            <a:t>Document the specific business decision-making process where the utility of natural capital data integration will be demonstrated (or not) through testing. This should include the spatial and temporal scope of the pilot, the key stakeholders to be engaged and why these additional natural capital considerations may be relevant to this business decision.  </a:t>
          </a:r>
        </a:p>
        <a:p>
          <a:pPr algn="l"/>
          <a:endParaRPr lang="en-AU" sz="1200" b="0" baseline="0">
            <a:solidFill>
              <a:schemeClr val="tx1"/>
            </a:solidFill>
            <a:latin typeface="Aptos Narrow" panose="020B0004020202020204" pitchFamily="34" charset="0"/>
          </a:endParaRPr>
        </a:p>
        <a:p>
          <a:pPr algn="l"/>
          <a:r>
            <a:rPr lang="en-AU" sz="1200" b="1" baseline="0">
              <a:solidFill>
                <a:schemeClr val="tx1"/>
              </a:solidFill>
              <a:latin typeface="Aptos Narrow" panose="020B0004020202020204" pitchFamily="34" charset="0"/>
            </a:rPr>
            <a:t>Output: </a:t>
          </a:r>
          <a:r>
            <a:rPr lang="en-AU" sz="1200" b="0" baseline="0">
              <a:solidFill>
                <a:schemeClr val="tx1"/>
              </a:solidFill>
              <a:latin typeface="Aptos Narrow" panose="020B0004020202020204" pitchFamily="34" charset="0"/>
            </a:rPr>
            <a:t>Table 2.1. presents a hypothetical example of a key problem statement for the fictional company Hive Pastoral, providing a clear and concise rationale for testing the integration of natural capital data into the business process of strategic land-use planning optimisation and the specific scope of the pilot.</a:t>
          </a:r>
        </a:p>
      </xdr:txBody>
    </xdr:sp>
    <xdr:clientData/>
  </xdr:twoCellAnchor>
  <xdr:twoCellAnchor>
    <xdr:from>
      <xdr:col>0</xdr:col>
      <xdr:colOff>561067</xdr:colOff>
      <xdr:row>39</xdr:row>
      <xdr:rowOff>183355</xdr:rowOff>
    </xdr:from>
    <xdr:to>
      <xdr:col>6</xdr:col>
      <xdr:colOff>678207</xdr:colOff>
      <xdr:row>57</xdr:row>
      <xdr:rowOff>149678</xdr:rowOff>
    </xdr:to>
    <xdr:sp macro="" textlink="">
      <xdr:nvSpPr>
        <xdr:cNvPr id="3" name="Rectangle: Rounded Corners 3">
          <a:extLst>
            <a:ext uri="{FF2B5EF4-FFF2-40B4-BE49-F238E27FC236}">
              <a16:creationId xmlns:a16="http://schemas.microsoft.com/office/drawing/2014/main" id="{C39589C2-9615-4A1F-9E6B-6DDDE709E39F}"/>
            </a:ext>
          </a:extLst>
        </xdr:cNvPr>
        <xdr:cNvSpPr/>
      </xdr:nvSpPr>
      <xdr:spPr>
        <a:xfrm>
          <a:off x="561067" y="14103462"/>
          <a:ext cx="4199283" cy="5531645"/>
        </a:xfrm>
        <a:prstGeom prst="roundRect">
          <a:avLst>
            <a:gd name="adj" fmla="val 3447"/>
          </a:avLst>
        </a:prstGeom>
        <a:solidFill>
          <a:schemeClr val="bg1"/>
        </a:solidFill>
        <a:ln w="12700">
          <a:solidFill>
            <a:schemeClr val="bg1">
              <a:lumMod val="50000"/>
            </a:scheme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r>
            <a:rPr lang="en-AU" sz="1200" b="1">
              <a:solidFill>
                <a:schemeClr val="tx1"/>
              </a:solidFill>
              <a:latin typeface="Aptos Narrow" panose="020B0004020202020204" pitchFamily="34" charset="0"/>
            </a:rPr>
            <a:t>Step 2.2 Short list metrics and pilot</a:t>
          </a:r>
        </a:p>
        <a:p>
          <a:pPr algn="ctr"/>
          <a:endParaRPr lang="en-AU" sz="1200" b="0" baseline="0">
            <a:solidFill>
              <a:schemeClr val="tx1"/>
            </a:solidFill>
            <a:latin typeface="Aptos Narrow" panose="020B0004020202020204" pitchFamily="34" charset="0"/>
          </a:endParaRPr>
        </a:p>
        <a:p>
          <a:pPr algn="l"/>
          <a:r>
            <a:rPr lang="en-AU" sz="1200" b="1" baseline="0">
              <a:solidFill>
                <a:schemeClr val="tx1"/>
              </a:solidFill>
              <a:latin typeface="Aptos Narrow" panose="020B0004020202020204" pitchFamily="34" charset="0"/>
            </a:rPr>
            <a:t>Purpose:  </a:t>
          </a:r>
          <a:r>
            <a:rPr lang="en-AU" sz="1200" b="0" baseline="0">
              <a:solidFill>
                <a:schemeClr val="tx1"/>
              </a:solidFill>
              <a:latin typeface="Aptos Narrow" panose="020B0004020202020204" pitchFamily="34" charset="0"/>
            </a:rPr>
            <a:t>To establish a 'short list' of metrics of relevance to the specific business application (from the long list of metrics developed at Step 1.2), based on the materiality of those metrics to the application and scope being piloted (as described in Step 2.1). Through the pilot testing, the company can demonstrate (or not) the value proposition of integrating natural capital data into the business process.    </a:t>
          </a:r>
        </a:p>
        <a:p>
          <a:pPr algn="l"/>
          <a:endParaRPr lang="en-AU" sz="1200" b="0" baseline="0">
            <a:solidFill>
              <a:schemeClr val="tx1"/>
            </a:solidFill>
            <a:latin typeface="Aptos Narrow" panose="020B0004020202020204" pitchFamily="34" charset="0"/>
          </a:endParaRPr>
        </a:p>
        <a:p>
          <a:pPr algn="l"/>
          <a:r>
            <a:rPr lang="en-AU" sz="1200" b="1" baseline="0">
              <a:solidFill>
                <a:schemeClr val="tx1"/>
              </a:solidFill>
              <a:latin typeface="Aptos Narrow" panose="020B0004020202020204" pitchFamily="34" charset="0"/>
            </a:rPr>
            <a:t>Action</a:t>
          </a:r>
          <a:r>
            <a:rPr lang="en-AU" sz="1200" b="0" baseline="0">
              <a:solidFill>
                <a:schemeClr val="tx1"/>
              </a:solidFill>
              <a:latin typeface="Aptos Narrow" panose="020B0004020202020204" pitchFamily="34" charset="0"/>
            </a:rPr>
            <a:t>: Establish appropriate criteria to systematically select metrics relevant to the use case (example criteria are provided in the example of relevance and importance, see Table 2.2).  Short listed metrics that are appropriate to the key problem statement should be piloted to demonstrate the value proposition of including natural capital data in the business decision-making process.</a:t>
          </a:r>
        </a:p>
        <a:p>
          <a:pPr algn="l"/>
          <a:endParaRPr lang="en-AU" sz="1200" b="0" baseline="0">
            <a:solidFill>
              <a:schemeClr val="tx1"/>
            </a:solidFill>
            <a:latin typeface="Aptos Narrow" panose="020B0004020202020204" pitchFamily="34" charset="0"/>
          </a:endParaRPr>
        </a:p>
        <a:p>
          <a:pPr algn="l"/>
          <a:r>
            <a:rPr lang="en-AU" sz="1200" b="1" baseline="0">
              <a:solidFill>
                <a:schemeClr val="tx1"/>
              </a:solidFill>
              <a:latin typeface="Aptos Narrow" panose="020B0004020202020204" pitchFamily="34" charset="0"/>
            </a:rPr>
            <a:t>Output:  </a:t>
          </a:r>
          <a:r>
            <a:rPr lang="en-AU" sz="1200" b="0" baseline="0">
              <a:solidFill>
                <a:schemeClr val="tx1"/>
              </a:solidFill>
              <a:latin typeface="Aptos Narrow" panose="020B0004020202020204" pitchFamily="34" charset="0"/>
            </a:rPr>
            <a:t>Box 2.2. sets out the hypothetical approach to piloting the integration of natural capital data into the strategic land-use planning of the fictional company Hive Pastoral. The pilot should demonstrate how including natural capital data across the short-listed metrics could help to address the key problem statement.  The pilot can then be used to support the business case for investment in data refinement and expansion (see Step 2.3) as well as integrating natural capital data into the specific internal decision-making processes more formally (e.g. through internal governance procedures and policies, see Step 2.4).</a:t>
          </a:r>
        </a:p>
        <a:p>
          <a:pPr algn="l"/>
          <a:endParaRPr lang="en-AU" sz="1200" b="0" baseline="0">
            <a:solidFill>
              <a:sysClr val="windowText" lastClr="000000"/>
            </a:solidFill>
            <a:latin typeface="Aptos Narrow" panose="020B0004020202020204" pitchFamily="34" charset="0"/>
          </a:endParaRPr>
        </a:p>
      </xdr:txBody>
    </xdr:sp>
    <xdr:clientData/>
  </xdr:twoCellAnchor>
  <xdr:twoCellAnchor>
    <xdr:from>
      <xdr:col>0</xdr:col>
      <xdr:colOff>499268</xdr:colOff>
      <xdr:row>101</xdr:row>
      <xdr:rowOff>3286</xdr:rowOff>
    </xdr:from>
    <xdr:to>
      <xdr:col>6</xdr:col>
      <xdr:colOff>624800</xdr:colOff>
      <xdr:row>105</xdr:row>
      <xdr:rowOff>4272643</xdr:rowOff>
    </xdr:to>
    <xdr:sp macro="" textlink="">
      <xdr:nvSpPr>
        <xdr:cNvPr id="4" name="Rectangle: Rounded Corners 4">
          <a:extLst>
            <a:ext uri="{FF2B5EF4-FFF2-40B4-BE49-F238E27FC236}">
              <a16:creationId xmlns:a16="http://schemas.microsoft.com/office/drawing/2014/main" id="{F6A1F3C3-0DB0-4C55-953F-83C7616E96E3}"/>
            </a:ext>
          </a:extLst>
        </xdr:cNvPr>
        <xdr:cNvSpPr/>
      </xdr:nvSpPr>
      <xdr:spPr>
        <a:xfrm>
          <a:off x="499268" y="37776715"/>
          <a:ext cx="4207675" cy="5058571"/>
        </a:xfrm>
        <a:prstGeom prst="roundRect">
          <a:avLst>
            <a:gd name="adj" fmla="val 3447"/>
          </a:avLst>
        </a:prstGeom>
        <a:solidFill>
          <a:schemeClr val="bg1"/>
        </a:solidFill>
        <a:ln w="12700">
          <a:solidFill>
            <a:schemeClr val="bg1">
              <a:lumMod val="50000"/>
            </a:scheme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r>
            <a:rPr lang="en-AU" sz="1200" b="1">
              <a:solidFill>
                <a:schemeClr val="tx1"/>
              </a:solidFill>
              <a:latin typeface="Aptos Narrow" panose="020B0004020202020204" pitchFamily="34" charset="0"/>
            </a:rPr>
            <a:t>Step 2.3 Data refinement and expansion</a:t>
          </a:r>
        </a:p>
        <a:p>
          <a:pPr algn="l"/>
          <a:endParaRPr lang="en-AU" sz="1200" b="1" baseline="0">
            <a:solidFill>
              <a:schemeClr val="tx1"/>
            </a:solidFill>
            <a:latin typeface="Aptos Narrow" panose="020B0004020202020204" pitchFamily="34" charset="0"/>
          </a:endParaRPr>
        </a:p>
        <a:p>
          <a:pPr algn="l"/>
          <a:r>
            <a:rPr lang="en-AU" sz="1200" b="1" baseline="0">
              <a:solidFill>
                <a:schemeClr val="tx1"/>
              </a:solidFill>
              <a:latin typeface="Aptos Narrow" panose="020B0004020202020204" pitchFamily="34" charset="0"/>
            </a:rPr>
            <a:t>Purpose: </a:t>
          </a:r>
          <a:r>
            <a:rPr lang="en-AU" sz="1200" b="0" baseline="0">
              <a:solidFill>
                <a:schemeClr val="tx1"/>
              </a:solidFill>
              <a:latin typeface="Aptos Narrow" panose="020B0004020202020204" pitchFamily="34" charset="0"/>
            </a:rPr>
            <a:t>To improve the natural capital data that is available to the business, where there is a clear value proposition demonstrated by the pilot (in Step 2.2), to ensure decisions are made based on fit-for-purpose data. </a:t>
          </a:r>
        </a:p>
        <a:p>
          <a:pPr algn="l"/>
          <a:endParaRPr lang="en-AU" sz="1200" b="0" baseline="0">
            <a:solidFill>
              <a:schemeClr val="tx1"/>
            </a:solidFill>
            <a:latin typeface="Aptos Narrow" panose="020B0004020202020204" pitchFamily="34" charset="0"/>
          </a:endParaRPr>
        </a:p>
        <a:p>
          <a:pPr algn="l"/>
          <a:r>
            <a:rPr lang="en-AU" sz="1200" b="1" baseline="0">
              <a:solidFill>
                <a:schemeClr val="tx1"/>
              </a:solidFill>
              <a:latin typeface="Aptos Narrow" panose="020B0004020202020204" pitchFamily="34" charset="0"/>
            </a:rPr>
            <a:t>Action: </a:t>
          </a:r>
          <a:r>
            <a:rPr lang="en-AU" sz="1200" b="0" baseline="0">
              <a:solidFill>
                <a:schemeClr val="tx1"/>
              </a:solidFill>
              <a:latin typeface="Aptos Narrow" panose="020B0004020202020204" pitchFamily="34" charset="0"/>
            </a:rPr>
            <a:t>Consider the data suitability / readiness assessment that was undertaken in Phase 1 (Step 1.4.) for the short-listed metrics and construct the business case for commissioning improved data (e.g. more comprehensive, spatially resolute, robust) and / or new data to fill critical gaps where this is proportionate, given the value proposition to the business demonstrated through the pilot.</a:t>
          </a:r>
        </a:p>
        <a:p>
          <a:pPr algn="l"/>
          <a:endParaRPr lang="en-AU" sz="1200" b="0" baseline="0">
            <a:solidFill>
              <a:schemeClr val="tx1"/>
            </a:solidFill>
            <a:latin typeface="Aptos Narrow" panose="020B0004020202020204" pitchFamily="34" charset="0"/>
          </a:endParaRPr>
        </a:p>
        <a:p>
          <a:pPr algn="l"/>
          <a:r>
            <a:rPr lang="en-AU" sz="1200" b="1" baseline="0">
              <a:solidFill>
                <a:schemeClr val="tx1"/>
              </a:solidFill>
              <a:latin typeface="Aptos Narrow" panose="020B0004020202020204" pitchFamily="34" charset="0"/>
            </a:rPr>
            <a:t>Output: </a:t>
          </a:r>
          <a:r>
            <a:rPr lang="en-AU" sz="1200" b="0" baseline="0">
              <a:solidFill>
                <a:schemeClr val="tx1"/>
              </a:solidFill>
              <a:latin typeface="Aptos Narrow" panose="020B0004020202020204" pitchFamily="34" charset="0"/>
            </a:rPr>
            <a:t>Box 2.3. describes the insights gained by Hive Pastoral into the current availability and utility of readily available nature-related data from its piloting and opportunities for future refinement and expansion. It shows how the piloting provided the company with an improved understanding of the utility of existing data versus investments in targeted data collection for the specific decision-making context. This understanding can inform a future research agenda to refine and / or expand nature-related data available for use in the specific business application that’s been tested, assuming the value proposition has been demonstrated to the business.  </a:t>
          </a:r>
        </a:p>
      </xdr:txBody>
    </xdr:sp>
    <xdr:clientData/>
  </xdr:twoCellAnchor>
  <xdr:twoCellAnchor>
    <xdr:from>
      <xdr:col>0</xdr:col>
      <xdr:colOff>383494</xdr:colOff>
      <xdr:row>108</xdr:row>
      <xdr:rowOff>128472</xdr:rowOff>
    </xdr:from>
    <xdr:to>
      <xdr:col>6</xdr:col>
      <xdr:colOff>579783</xdr:colOff>
      <xdr:row>116</xdr:row>
      <xdr:rowOff>176892</xdr:rowOff>
    </xdr:to>
    <xdr:sp macro="" textlink="">
      <xdr:nvSpPr>
        <xdr:cNvPr id="5" name="Rectangle: Rounded Corners 5">
          <a:extLst>
            <a:ext uri="{FF2B5EF4-FFF2-40B4-BE49-F238E27FC236}">
              <a16:creationId xmlns:a16="http://schemas.microsoft.com/office/drawing/2014/main" id="{07BB65A6-E02D-48C1-84EC-5A407A852288}"/>
            </a:ext>
          </a:extLst>
        </xdr:cNvPr>
        <xdr:cNvSpPr/>
      </xdr:nvSpPr>
      <xdr:spPr>
        <a:xfrm>
          <a:off x="383494" y="45319305"/>
          <a:ext cx="4323789" cy="6673587"/>
        </a:xfrm>
        <a:prstGeom prst="roundRect">
          <a:avLst>
            <a:gd name="adj" fmla="val 3447"/>
          </a:avLst>
        </a:prstGeom>
        <a:solidFill>
          <a:schemeClr val="bg1"/>
        </a:solidFill>
        <a:ln w="12700">
          <a:solidFill>
            <a:schemeClr val="bg1">
              <a:lumMod val="50000"/>
            </a:scheme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r>
            <a:rPr lang="en-AU" sz="1200" b="1">
              <a:solidFill>
                <a:schemeClr val="tx1"/>
              </a:solidFill>
              <a:latin typeface="Aptos Narrow" panose="020B0004020202020204" pitchFamily="34" charset="0"/>
            </a:rPr>
            <a:t>Step 2.4 Business integration</a:t>
          </a:r>
        </a:p>
        <a:p>
          <a:pPr algn="l"/>
          <a:endParaRPr lang="en-AU" sz="1200" b="0" baseline="0">
            <a:solidFill>
              <a:schemeClr val="tx1"/>
            </a:solidFill>
            <a:latin typeface="Aptos Narrow" panose="020B0004020202020204" pitchFamily="34" charset="0"/>
          </a:endParaRPr>
        </a:p>
        <a:p>
          <a:pPr algn="l"/>
          <a:r>
            <a:rPr lang="en-AU" sz="1200" b="1" baseline="0">
              <a:solidFill>
                <a:schemeClr val="tx1"/>
              </a:solidFill>
              <a:latin typeface="Aptos Narrow" panose="020B0004020202020204" pitchFamily="34" charset="0"/>
            </a:rPr>
            <a:t>Purpose</a:t>
          </a:r>
          <a:r>
            <a:rPr lang="en-AU" sz="1200" b="0" baseline="0">
              <a:solidFill>
                <a:schemeClr val="tx1"/>
              </a:solidFill>
              <a:latin typeface="Aptos Narrow" panose="020B0004020202020204" pitchFamily="34" charset="0"/>
            </a:rPr>
            <a:t>: To identify the actions required to mobilise the business to integrate natural capital data into the specific internal decision-making process that has been pilot tested, assuming that the value proposition of doing so has been demonstrated. </a:t>
          </a:r>
        </a:p>
        <a:p>
          <a:pPr algn="l"/>
          <a:endParaRPr lang="en-AU" sz="1200" b="0" baseline="0">
            <a:solidFill>
              <a:schemeClr val="tx1"/>
            </a:solidFill>
            <a:latin typeface="Aptos Narrow" panose="020B0004020202020204" pitchFamily="34" charset="0"/>
          </a:endParaRPr>
        </a:p>
        <a:p>
          <a:pPr algn="l"/>
          <a:r>
            <a:rPr lang="en-AU" sz="1200" b="1" baseline="0">
              <a:solidFill>
                <a:schemeClr val="tx1"/>
              </a:solidFill>
              <a:latin typeface="Aptos Narrow" panose="020B0004020202020204" pitchFamily="34" charset="0"/>
            </a:rPr>
            <a:t>Action</a:t>
          </a:r>
          <a:r>
            <a:rPr lang="en-AU" sz="1200" b="0" baseline="0">
              <a:solidFill>
                <a:schemeClr val="tx1"/>
              </a:solidFill>
              <a:latin typeface="Aptos Narrow" panose="020B0004020202020204" pitchFamily="34" charset="0"/>
            </a:rPr>
            <a:t>: The specific actions required to integrate natural capital data into the internal processes will vary by business, but an initial common step is likely to be the development of a case study of the piloting and associated communications material that demonstrate the benefit of formally integrating nature into the company’s decision making. Once support for integrating natural capital data into the specific business process is gained from relevant leaders throughout the business, there are potentially many ways to integrate natural capital data more formally into those processes. This could include (but is not limited to):</a:t>
          </a:r>
        </a:p>
        <a:p>
          <a:pPr algn="l"/>
          <a:endParaRPr lang="en-AU" sz="1200" b="0" baseline="0">
            <a:solidFill>
              <a:schemeClr val="tx1"/>
            </a:solidFill>
            <a:latin typeface="Aptos Narrow" panose="020B0004020202020204" pitchFamily="34" charset="0"/>
          </a:endParaRPr>
        </a:p>
        <a:p>
          <a:pPr algn="l"/>
          <a:r>
            <a:rPr lang="en-AU" sz="1200" b="0" baseline="0">
              <a:solidFill>
                <a:schemeClr val="tx1"/>
              </a:solidFill>
              <a:latin typeface="Aptos Narrow" panose="020B0004020202020204" pitchFamily="34" charset="0"/>
            </a:rPr>
            <a:t>- Executive leaders championing the importance of this work to the company’s values and operational performance</a:t>
          </a:r>
        </a:p>
        <a:p>
          <a:pPr algn="l"/>
          <a:endParaRPr lang="en-AU" sz="1200" b="0" baseline="0">
            <a:solidFill>
              <a:schemeClr val="tx1"/>
            </a:solidFill>
            <a:latin typeface="Aptos Narrow" panose="020B0004020202020204" pitchFamily="34" charset="0"/>
          </a:endParaRPr>
        </a:p>
        <a:p>
          <a:pPr algn="l"/>
          <a:r>
            <a:rPr lang="en-AU" sz="1200" b="0" baseline="0">
              <a:solidFill>
                <a:schemeClr val="tx1"/>
              </a:solidFill>
              <a:latin typeface="Aptos Narrow" panose="020B0004020202020204" pitchFamily="34" charset="0"/>
            </a:rPr>
            <a:t>- Linking the use of this information to internal performance assessment and incentives (i.e. KPI’s, scorecards)</a:t>
          </a:r>
        </a:p>
        <a:p>
          <a:pPr algn="l"/>
          <a:endParaRPr lang="en-AU" sz="1200" b="0" baseline="0">
            <a:solidFill>
              <a:schemeClr val="tx1"/>
            </a:solidFill>
            <a:latin typeface="Aptos Narrow" panose="020B0004020202020204" pitchFamily="34" charset="0"/>
          </a:endParaRPr>
        </a:p>
        <a:p>
          <a:pPr algn="l"/>
          <a:r>
            <a:rPr lang="en-AU" sz="1200" b="0" baseline="0">
              <a:solidFill>
                <a:schemeClr val="tx1"/>
              </a:solidFill>
              <a:latin typeface="Aptos Narrow" panose="020B0004020202020204" pitchFamily="34" charset="0"/>
            </a:rPr>
            <a:t>- Updating relevant internal governance policies and procedures</a:t>
          </a:r>
        </a:p>
        <a:p>
          <a:pPr algn="l"/>
          <a:endParaRPr lang="en-AU" sz="1200" b="0" baseline="0">
            <a:solidFill>
              <a:schemeClr val="tx1"/>
            </a:solidFill>
            <a:latin typeface="Aptos Narrow" panose="020B0004020202020204" pitchFamily="34" charset="0"/>
          </a:endParaRPr>
        </a:p>
        <a:p>
          <a:pPr algn="l"/>
          <a:r>
            <a:rPr lang="en-AU" sz="1200" b="0" baseline="0">
              <a:solidFill>
                <a:schemeClr val="tx1"/>
              </a:solidFill>
              <a:latin typeface="Aptos Narrow" panose="020B0004020202020204" pitchFamily="34" charset="0"/>
            </a:rPr>
            <a:t>- Providing training and formal guidance on the integration of natural capital data into business decisions. </a:t>
          </a:r>
        </a:p>
        <a:p>
          <a:pPr algn="l"/>
          <a:endParaRPr lang="en-AU" sz="1200" b="0" baseline="0">
            <a:solidFill>
              <a:schemeClr val="tx1"/>
            </a:solidFill>
            <a:latin typeface="Aptos Narrow" panose="020B0004020202020204" pitchFamily="34" charset="0"/>
          </a:endParaRPr>
        </a:p>
        <a:p>
          <a:pPr algn="l"/>
          <a:r>
            <a:rPr lang="en-AU" sz="1200" b="1" baseline="0">
              <a:solidFill>
                <a:schemeClr val="tx1"/>
              </a:solidFill>
              <a:latin typeface="Aptos Narrow" panose="020B0004020202020204" pitchFamily="34" charset="0"/>
            </a:rPr>
            <a:t>Output</a:t>
          </a:r>
          <a:r>
            <a:rPr lang="en-AU" sz="1200" b="0" baseline="0">
              <a:solidFill>
                <a:schemeClr val="tx1"/>
              </a:solidFill>
              <a:latin typeface="Aptos Narrow" panose="020B0004020202020204" pitchFamily="34" charset="0"/>
            </a:rPr>
            <a:t>: Box 2.4. shows the list of actions that Hive Pastoral identified to integrate natural capital data into relevant business decisions following its piloting. A list of actions required to integrate the use of natural capital data into the way the company makes decisions in this specific business process. </a:t>
          </a:r>
        </a:p>
      </xdr:txBody>
    </xdr:sp>
    <xdr:clientData/>
  </xdr:twoCellAnchor>
  <xdr:twoCellAnchor>
    <xdr:from>
      <xdr:col>8</xdr:col>
      <xdr:colOff>0</xdr:colOff>
      <xdr:row>4</xdr:row>
      <xdr:rowOff>0</xdr:rowOff>
    </xdr:from>
    <xdr:to>
      <xdr:col>26</xdr:col>
      <xdr:colOff>13607</xdr:colOff>
      <xdr:row>7</xdr:row>
      <xdr:rowOff>68036</xdr:rowOff>
    </xdr:to>
    <xdr:sp macro="" textlink="">
      <xdr:nvSpPr>
        <xdr:cNvPr id="6" name="TextBox 5">
          <a:extLst>
            <a:ext uri="{FF2B5EF4-FFF2-40B4-BE49-F238E27FC236}">
              <a16:creationId xmlns:a16="http://schemas.microsoft.com/office/drawing/2014/main" id="{CB331E90-A26E-4D24-B01E-4506972771E1}"/>
            </a:ext>
          </a:extLst>
        </xdr:cNvPr>
        <xdr:cNvSpPr txBox="1"/>
      </xdr:nvSpPr>
      <xdr:spPr>
        <a:xfrm>
          <a:off x="5442857" y="843643"/>
          <a:ext cx="20437929" cy="598714"/>
        </a:xfrm>
        <a:prstGeom prst="rect">
          <a:avLst/>
        </a:prstGeom>
        <a:solidFill>
          <a:schemeClr val="bg1"/>
        </a:solid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a:solidFill>
                <a:schemeClr val="tx1"/>
              </a:solidFill>
              <a:latin typeface="Aptos Narrow" panose="020B0004020202020204" pitchFamily="34" charset="0"/>
              <a:cs typeface="Arial" panose="020B0604020202020204" pitchFamily="34" charset="0"/>
            </a:rPr>
            <a:t>The following story board</a:t>
          </a:r>
          <a:r>
            <a:rPr lang="en-AU" sz="1400" baseline="0">
              <a:solidFill>
                <a:schemeClr val="tx1"/>
              </a:solidFill>
              <a:latin typeface="Aptos Narrow" panose="020B0004020202020204" pitchFamily="34" charset="0"/>
              <a:cs typeface="Arial" panose="020B0604020202020204" pitchFamily="34" charset="0"/>
            </a:rPr>
            <a:t> represents a hypothetical example of how natural capital data might be used to support internal business decision making. The scenario outlined below is designed to be reflective of a realistic decision making process but  does not represent a commitment to any real or planned land use transition plan.  The organisation named within this scenario is entirely fictional.</a:t>
          </a:r>
          <a:endParaRPr lang="en-AU" sz="1400">
            <a:solidFill>
              <a:schemeClr val="tx1"/>
            </a:solidFill>
            <a:latin typeface="Aptos Narrow" panose="020B0004020202020204" pitchFamily="34" charset="0"/>
            <a:cs typeface="Arial" panose="020B0604020202020204" pitchFamily="34" charset="0"/>
          </a:endParaRPr>
        </a:p>
      </xdr:txBody>
    </xdr:sp>
    <xdr:clientData/>
  </xdr:twoCellAnchor>
  <xdr:twoCellAnchor>
    <xdr:from>
      <xdr:col>26</xdr:col>
      <xdr:colOff>304541</xdr:colOff>
      <xdr:row>23</xdr:row>
      <xdr:rowOff>8782</xdr:rowOff>
    </xdr:from>
    <xdr:to>
      <xdr:col>34</xdr:col>
      <xdr:colOff>29935</xdr:colOff>
      <xdr:row>26</xdr:row>
      <xdr:rowOff>73931</xdr:rowOff>
    </xdr:to>
    <xdr:sp macro="" textlink="">
      <xdr:nvSpPr>
        <xdr:cNvPr id="8" name="TextBox 11">
          <a:extLst>
            <a:ext uri="{FF2B5EF4-FFF2-40B4-BE49-F238E27FC236}">
              <a16:creationId xmlns:a16="http://schemas.microsoft.com/office/drawing/2014/main" id="{ED831155-1AFE-4C3E-874F-6A578B67AD6C}"/>
            </a:ext>
          </a:extLst>
        </xdr:cNvPr>
        <xdr:cNvSpPr txBox="1"/>
      </xdr:nvSpPr>
      <xdr:spPr>
        <a:xfrm>
          <a:off x="21802466" y="11305432"/>
          <a:ext cx="5211794" cy="608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AU" sz="1000"/>
        </a:p>
      </xdr:txBody>
    </xdr:sp>
    <xdr:clientData/>
  </xdr:twoCellAnchor>
  <xdr:twoCellAnchor editAs="oneCell">
    <xdr:from>
      <xdr:col>10</xdr:col>
      <xdr:colOff>473076</xdr:colOff>
      <xdr:row>20</xdr:row>
      <xdr:rowOff>234005</xdr:rowOff>
    </xdr:from>
    <xdr:to>
      <xdr:col>13</xdr:col>
      <xdr:colOff>1955235</xdr:colOff>
      <xdr:row>34</xdr:row>
      <xdr:rowOff>119769</xdr:rowOff>
    </xdr:to>
    <xdr:pic>
      <xdr:nvPicPr>
        <xdr:cNvPr id="9" name="Picture 14" descr="a dirt field with grass and bushes in the foreground">
          <a:extLst>
            <a:ext uri="{FF2B5EF4-FFF2-40B4-BE49-F238E27FC236}">
              <a16:creationId xmlns:a16="http://schemas.microsoft.com/office/drawing/2014/main" id="{CD003235-F8EF-419D-80B8-A70D73028B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9933" y="10493791"/>
          <a:ext cx="5346588" cy="2471121"/>
        </a:xfrm>
        <a:prstGeom prst="rect">
          <a:avLst/>
        </a:prstGeom>
        <a:noFill/>
        <a:ln>
          <a:noFill/>
        </a:ln>
      </xdr:spPr>
    </xdr:pic>
    <xdr:clientData/>
  </xdr:twoCellAnchor>
  <xdr:twoCellAnchor editAs="oneCell">
    <xdr:from>
      <xdr:col>13</xdr:col>
      <xdr:colOff>3132254</xdr:colOff>
      <xdr:row>20</xdr:row>
      <xdr:rowOff>215559</xdr:rowOff>
    </xdr:from>
    <xdr:to>
      <xdr:col>17</xdr:col>
      <xdr:colOff>582313</xdr:colOff>
      <xdr:row>34</xdr:row>
      <xdr:rowOff>118131</xdr:rowOff>
    </xdr:to>
    <xdr:pic>
      <xdr:nvPicPr>
        <xdr:cNvPr id="10" name="Picture 15">
          <a:extLst>
            <a:ext uri="{FF2B5EF4-FFF2-40B4-BE49-F238E27FC236}">
              <a16:creationId xmlns:a16="http://schemas.microsoft.com/office/drawing/2014/main" id="{382FF837-49C6-473B-A29D-1BB3C6DD139D}"/>
            </a:ext>
          </a:extLst>
        </xdr:cNvPr>
        <xdr:cNvPicPr>
          <a:picLocks noChangeAspect="1"/>
        </xdr:cNvPicPr>
      </xdr:nvPicPr>
      <xdr:blipFill>
        <a:blip xmlns:r="http://schemas.openxmlformats.org/officeDocument/2006/relationships" r:embed="rId2"/>
        <a:stretch>
          <a:fillRect/>
        </a:stretch>
      </xdr:blipFill>
      <xdr:spPr>
        <a:xfrm>
          <a:off x="13800254" y="10475345"/>
          <a:ext cx="5300473" cy="2487929"/>
        </a:xfrm>
        <a:prstGeom prst="rect">
          <a:avLst/>
        </a:prstGeom>
      </xdr:spPr>
    </xdr:pic>
    <xdr:clientData/>
  </xdr:twoCellAnchor>
  <xdr:twoCellAnchor>
    <xdr:from>
      <xdr:col>2</xdr:col>
      <xdr:colOff>479878</xdr:colOff>
      <xdr:row>15</xdr:row>
      <xdr:rowOff>2109107</xdr:rowOff>
    </xdr:from>
    <xdr:to>
      <xdr:col>4</xdr:col>
      <xdr:colOff>492578</xdr:colOff>
      <xdr:row>39</xdr:row>
      <xdr:rowOff>70417</xdr:rowOff>
    </xdr:to>
    <xdr:sp macro="" textlink="">
      <xdr:nvSpPr>
        <xdr:cNvPr id="12" name="Arrow: Down 12">
          <a:extLst>
            <a:ext uri="{FF2B5EF4-FFF2-40B4-BE49-F238E27FC236}">
              <a16:creationId xmlns:a16="http://schemas.microsoft.com/office/drawing/2014/main" id="{0127D1B7-B0DE-4326-BA45-D2AA7C4F90C5}"/>
            </a:ext>
          </a:extLst>
        </xdr:cNvPr>
        <xdr:cNvSpPr/>
      </xdr:nvSpPr>
      <xdr:spPr>
        <a:xfrm>
          <a:off x="1840592" y="7456714"/>
          <a:ext cx="1373415" cy="6533810"/>
        </a:xfrm>
        <a:prstGeom prst="downArrow">
          <a:avLst/>
        </a:prstGeom>
        <a:solidFill>
          <a:schemeClr val="bg1">
            <a:lumMod val="65000"/>
          </a:schemeClr>
        </a:solidFill>
        <a:ln w="57150">
          <a:noFill/>
        </a:ln>
      </xdr:spPr>
      <xdr:style>
        <a:lnRef idx="0">
          <a:scrgbClr r="0" g="0" b="0"/>
        </a:lnRef>
        <a:fillRef idx="0">
          <a:scrgbClr r="0" g="0" b="0"/>
        </a:fillRef>
        <a:effectRef idx="0">
          <a:scrgbClr r="0" g="0" b="0"/>
        </a:effectRef>
        <a:fontRef idx="minor">
          <a:schemeClr val="lt1"/>
        </a:fontRef>
      </xdr:style>
      <xdr:txBody>
        <a:bodyPr vertOverflow="clip" horzOverflow="clip" vert="vert270" rtlCol="0" anchor="ctr"/>
        <a:lstStyle/>
        <a:p>
          <a:pPr algn="ctr"/>
          <a:r>
            <a:rPr lang="en-AU" sz="1400" b="1">
              <a:solidFill>
                <a:schemeClr val="accent1">
                  <a:lumMod val="50000"/>
                </a:schemeClr>
              </a:solidFill>
              <a:latin typeface="Aptos Narrow" panose="020B0004020202020204" pitchFamily="34" charset="0"/>
            </a:rPr>
            <a:t>Scroll down to Step 2.2   </a:t>
          </a:r>
        </a:p>
      </xdr:txBody>
    </xdr:sp>
    <xdr:clientData/>
  </xdr:twoCellAnchor>
  <xdr:twoCellAnchor>
    <xdr:from>
      <xdr:col>2</xdr:col>
      <xdr:colOff>413544</xdr:colOff>
      <xdr:row>57</xdr:row>
      <xdr:rowOff>367392</xdr:rowOff>
    </xdr:from>
    <xdr:to>
      <xdr:col>4</xdr:col>
      <xdr:colOff>426244</xdr:colOff>
      <xdr:row>100</xdr:row>
      <xdr:rowOff>598714</xdr:rowOff>
    </xdr:to>
    <xdr:sp macro="" textlink="">
      <xdr:nvSpPr>
        <xdr:cNvPr id="13" name="Arrow: Down 13">
          <a:extLst>
            <a:ext uri="{FF2B5EF4-FFF2-40B4-BE49-F238E27FC236}">
              <a16:creationId xmlns:a16="http://schemas.microsoft.com/office/drawing/2014/main" id="{A4DB71AE-D5E9-46F8-8770-76312C86F6C7}"/>
            </a:ext>
          </a:extLst>
        </xdr:cNvPr>
        <xdr:cNvSpPr/>
      </xdr:nvSpPr>
      <xdr:spPr>
        <a:xfrm>
          <a:off x="1774258" y="19852821"/>
          <a:ext cx="1373415" cy="17770929"/>
        </a:xfrm>
        <a:prstGeom prst="downArrow">
          <a:avLst/>
        </a:prstGeom>
        <a:solidFill>
          <a:schemeClr val="bg1">
            <a:lumMod val="65000"/>
          </a:schemeClr>
        </a:solidFill>
        <a:ln w="57150">
          <a:noFill/>
        </a:ln>
      </xdr:spPr>
      <xdr:style>
        <a:lnRef idx="0">
          <a:scrgbClr r="0" g="0" b="0"/>
        </a:lnRef>
        <a:fillRef idx="0">
          <a:scrgbClr r="0" g="0" b="0"/>
        </a:fillRef>
        <a:effectRef idx="0">
          <a:scrgbClr r="0" g="0" b="0"/>
        </a:effectRef>
        <a:fontRef idx="minor">
          <a:schemeClr val="lt1"/>
        </a:fontRef>
      </xdr:style>
      <xdr:txBody>
        <a:bodyPr vertOverflow="clip" horzOverflow="clip" vert="vert270" rtlCol="0" anchor="ctr"/>
        <a:lstStyle/>
        <a:p>
          <a:pPr marL="0" indent="0" algn="ctr"/>
          <a:r>
            <a:rPr lang="en-AU" sz="1400" b="1">
              <a:solidFill>
                <a:schemeClr val="accent1">
                  <a:lumMod val="50000"/>
                </a:schemeClr>
              </a:solidFill>
              <a:latin typeface="Aptos Narrow" panose="020B0004020202020204" pitchFamily="34" charset="0"/>
              <a:ea typeface="+mn-ea"/>
              <a:cs typeface="+mn-cs"/>
            </a:rPr>
            <a:t>Scroll down to Step 2.3   </a:t>
          </a:r>
        </a:p>
      </xdr:txBody>
    </xdr:sp>
    <xdr:clientData/>
  </xdr:twoCellAnchor>
  <xdr:twoCellAnchor>
    <xdr:from>
      <xdr:col>2</xdr:col>
      <xdr:colOff>401412</xdr:colOff>
      <xdr:row>105</xdr:row>
      <xdr:rowOff>4340491</xdr:rowOff>
    </xdr:from>
    <xdr:to>
      <xdr:col>4</xdr:col>
      <xdr:colOff>414112</xdr:colOff>
      <xdr:row>108</xdr:row>
      <xdr:rowOff>105835</xdr:rowOff>
    </xdr:to>
    <xdr:sp macro="" textlink="">
      <xdr:nvSpPr>
        <xdr:cNvPr id="14" name="Arrow: Down 13">
          <a:extLst>
            <a:ext uri="{FF2B5EF4-FFF2-40B4-BE49-F238E27FC236}">
              <a16:creationId xmlns:a16="http://schemas.microsoft.com/office/drawing/2014/main" id="{0A37F1F9-711E-480A-8E34-513EC895BB99}"/>
            </a:ext>
          </a:extLst>
        </xdr:cNvPr>
        <xdr:cNvSpPr/>
      </xdr:nvSpPr>
      <xdr:spPr>
        <a:xfrm>
          <a:off x="1777245" y="43308324"/>
          <a:ext cx="1388534" cy="1988344"/>
        </a:xfrm>
        <a:prstGeom prst="downArrow">
          <a:avLst/>
        </a:prstGeom>
        <a:solidFill>
          <a:schemeClr val="bg1">
            <a:lumMod val="65000"/>
          </a:schemeClr>
        </a:solidFill>
        <a:ln w="57150">
          <a:noFill/>
        </a:ln>
      </xdr:spPr>
      <xdr:style>
        <a:lnRef idx="0">
          <a:scrgbClr r="0" g="0" b="0"/>
        </a:lnRef>
        <a:fillRef idx="0">
          <a:scrgbClr r="0" g="0" b="0"/>
        </a:fillRef>
        <a:effectRef idx="0">
          <a:scrgbClr r="0" g="0" b="0"/>
        </a:effectRef>
        <a:fontRef idx="minor">
          <a:schemeClr val="lt1"/>
        </a:fontRef>
      </xdr:style>
      <xdr:txBody>
        <a:bodyPr vertOverflow="clip" horzOverflow="clip" vert="vert270" rtlCol="0" anchor="ctr"/>
        <a:lstStyle/>
        <a:p>
          <a:pPr marL="0" indent="0" algn="ctr"/>
          <a:r>
            <a:rPr lang="en-AU" sz="1400" b="1">
              <a:solidFill>
                <a:schemeClr val="accent1">
                  <a:lumMod val="50000"/>
                </a:schemeClr>
              </a:solidFill>
              <a:latin typeface="Aptos Narrow" panose="020B0004020202020204" pitchFamily="34" charset="0"/>
              <a:ea typeface="+mn-ea"/>
              <a:cs typeface="+mn-cs"/>
            </a:rPr>
            <a:t>Scroll down to Step 2.4   </a:t>
          </a:r>
        </a:p>
      </xdr:txBody>
    </xdr:sp>
    <xdr:clientData/>
  </xdr:twoCellAnchor>
  <xdr:twoCellAnchor>
    <xdr:from>
      <xdr:col>11</xdr:col>
      <xdr:colOff>265545</xdr:colOff>
      <xdr:row>14</xdr:row>
      <xdr:rowOff>142875</xdr:rowOff>
    </xdr:from>
    <xdr:to>
      <xdr:col>13</xdr:col>
      <xdr:colOff>2261658</xdr:colOff>
      <xdr:row>15</xdr:row>
      <xdr:rowOff>2671313</xdr:rowOff>
    </xdr:to>
    <xdr:pic>
      <xdr:nvPicPr>
        <xdr:cNvPr id="17" name="Picture 10">
          <a:extLst>
            <a:ext uri="{FF2B5EF4-FFF2-40B4-BE49-F238E27FC236}">
              <a16:creationId xmlns:a16="http://schemas.microsoft.com/office/drawing/2014/main" id="{074E7C1E-9082-45A9-8791-D858F005D418}"/>
            </a:ext>
          </a:extLst>
        </xdr:cNvPr>
        <xdr:cNvPicPr>
          <a:picLocks noChangeAspect="1"/>
        </xdr:cNvPicPr>
      </xdr:nvPicPr>
      <xdr:blipFill>
        <a:blip xmlns:r="http://schemas.openxmlformats.org/officeDocument/2006/relationships" r:embed="rId3"/>
        <a:stretch>
          <a:fillRect/>
        </a:stretch>
      </xdr:blipFill>
      <xdr:spPr>
        <a:xfrm>
          <a:off x="8763000" y="5269057"/>
          <a:ext cx="4316749" cy="2701620"/>
        </a:xfrm>
        <a:prstGeom prst="rect">
          <a:avLst/>
        </a:prstGeom>
      </xdr:spPr>
    </xdr:pic>
    <xdr:clientData/>
  </xdr:twoCellAnchor>
  <xdr:twoCellAnchor editAs="oneCell">
    <xdr:from>
      <xdr:col>13</xdr:col>
      <xdr:colOff>2530511</xdr:colOff>
      <xdr:row>15</xdr:row>
      <xdr:rowOff>15839</xdr:rowOff>
    </xdr:from>
    <xdr:to>
      <xdr:col>15</xdr:col>
      <xdr:colOff>601661</xdr:colOff>
      <xdr:row>15</xdr:row>
      <xdr:rowOff>2613556</xdr:rowOff>
    </xdr:to>
    <xdr:pic>
      <xdr:nvPicPr>
        <xdr:cNvPr id="18" name="Picture 17" descr="A graph with green lines and numbers&#10;&#10;AI-generated content may be incorrect.">
          <a:extLst>
            <a:ext uri="{FF2B5EF4-FFF2-40B4-BE49-F238E27FC236}">
              <a16:creationId xmlns:a16="http://schemas.microsoft.com/office/drawing/2014/main" id="{059CF73C-2C26-400A-A85C-7AF74484321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258042" y="5361745"/>
          <a:ext cx="3829807" cy="2597717"/>
        </a:xfrm>
        <a:prstGeom prst="rect">
          <a:avLst/>
        </a:prstGeom>
        <a:ln>
          <a:solidFill>
            <a:schemeClr val="accent5"/>
          </a:solid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BHP - PowerPoint Blue">
      <a:dk1>
        <a:srgbClr val="50544D"/>
      </a:dk1>
      <a:lt1>
        <a:srgbClr val="FFFFFF"/>
      </a:lt1>
      <a:dk2>
        <a:srgbClr val="FFFFFF"/>
      </a:dk2>
      <a:lt2>
        <a:srgbClr val="234483"/>
      </a:lt2>
      <a:accent1>
        <a:srgbClr val="234483"/>
      </a:accent1>
      <a:accent2>
        <a:srgbClr val="2DA3D7"/>
      </a:accent2>
      <a:accent3>
        <a:srgbClr val="0C637C"/>
      </a:accent3>
      <a:accent4>
        <a:srgbClr val="4FDBE7"/>
      </a:accent4>
      <a:accent5>
        <a:srgbClr val="018982"/>
      </a:accent5>
      <a:accent6>
        <a:srgbClr val="B3DE68"/>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2"/>
        </a:solidFill>
        <a:ln w="57150">
          <a:solidFill>
            <a:srgbClr val="FF0000"/>
          </a:solidFill>
        </a:ln>
      </a:spPr>
      <a:bodyPr vertOverflow="clip" horzOverflow="clip" rtlCol="0" anchor="t"/>
      <a:lstStyle>
        <a:defPPr algn="ctr">
          <a:defRPr sz="2000" b="1"/>
        </a:defPPr>
      </a:lstStyle>
      <a:style>
        <a:lnRef idx="0">
          <a:scrgbClr r="0" g="0" b="0"/>
        </a:lnRef>
        <a:fillRef idx="0">
          <a:scrgbClr r="0" g="0" b="0"/>
        </a:fillRef>
        <a:effectRef idx="0">
          <a:scrgbClr r="0" g="0" b="0"/>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8" Type="http://schemas.openxmlformats.org/officeDocument/2006/relationships/hyperlink" Target="https://sciencebasedtargetsnetwork.org/wp-content/uploads/2023/05/Technical-Guidance-2023-Step1-Assess-v1.pdf" TargetMode="External"/><Relationship Id="rId13" Type="http://schemas.openxmlformats.org/officeDocument/2006/relationships/hyperlink" Target="https://www.efrag.org/Assets/Download?assetUrl=%2Fsites%2Fwebpublishing%2FSiteAssets%2FESRS%2520E3%2520Delegated-act-2023-5303-annex-1_en.pdf" TargetMode="External"/><Relationship Id="rId18" Type="http://schemas.openxmlformats.org/officeDocument/2006/relationships/hyperlink" Target="https://tnfd.global/wp-content/uploads/2023/12/Draft_Sector-Guidance_Metals-and-Mining_Dec_2023.pdf?v=1701945335" TargetMode="External"/><Relationship Id="rId26" Type="http://schemas.openxmlformats.org/officeDocument/2006/relationships/hyperlink" Target="https://tnfd.global/publication/guidance-on-engagement-with-indigenous-peoples-local-communities-and-affected-stakeholders/" TargetMode="External"/><Relationship Id="rId3" Type="http://schemas.openxmlformats.org/officeDocument/2006/relationships/hyperlink" Target="https://www.value-balancing.com/_Resources/Persistent/5/0/b/0/50b01884def43e1cca7ac47d2544dc3ef9daea32/IFVI_VBA_Public%20Exposure%20DRAFT_General%20Methodology%201_A4.pdf" TargetMode="External"/><Relationship Id="rId21" Type="http://schemas.openxmlformats.org/officeDocument/2006/relationships/hyperlink" Target="https://www.sciencedirect.com/science/article/pii/S0959378024000803" TargetMode="External"/><Relationship Id="rId7" Type="http://schemas.openxmlformats.org/officeDocument/2006/relationships/hyperlink" Target="https://www.globalreporting.org/standards/standards-development/topic-standard-project-for-biodiversity/" TargetMode="External"/><Relationship Id="rId12" Type="http://schemas.openxmlformats.org/officeDocument/2006/relationships/hyperlink" Target="https://www.efrag.org/Assets/Download?assetUrl=%2Fsites%2Fwebpublishing%2FSiteAssets%2FESRS%2520E4%2520Delegated-act-2023-5303-annex-1_en.pdf" TargetMode="External"/><Relationship Id="rId17" Type="http://schemas.openxmlformats.org/officeDocument/2006/relationships/hyperlink" Target="https://www.globalreporting.org/standards/standards-development/sector-standard-for-mining/" TargetMode="External"/><Relationship Id="rId25" Type="http://schemas.openxmlformats.org/officeDocument/2006/relationships/hyperlink" Target="https://tnfd.global/publication/additional-guidance-on-assessment-of-nature-related-issues-the-leap-approach/" TargetMode="External"/><Relationship Id="rId2" Type="http://schemas.openxmlformats.org/officeDocument/2006/relationships/hyperlink" Target="https://capitalscoalition.org/wp-content/uploads/2023/06/Transparent-NCMA-Methodology-Final.pdf" TargetMode="External"/><Relationship Id="rId16" Type="http://schemas.openxmlformats.org/officeDocument/2006/relationships/hyperlink" Target="https://www.natureaction100.org/nature-action-100-unveils-benchmark-indicators-for-assessing-corporate-ambition-and-action-on-nature/" TargetMode="External"/><Relationship Id="rId20" Type="http://schemas.openxmlformats.org/officeDocument/2006/relationships/hyperlink" Target="https://www.ceres.org/resources/reports/exploring-nature-impacts-and-dependencies-field-guide-eight-key-sectors" TargetMode="External"/><Relationship Id="rId1" Type="http://schemas.openxmlformats.org/officeDocument/2006/relationships/hyperlink" Target="https://capitalscoalition.org/wp-content/uploads/2021/03/330300786-Align-Report_v4-301122.pdf" TargetMode="External"/><Relationship Id="rId6" Type="http://schemas.openxmlformats.org/officeDocument/2006/relationships/hyperlink" Target="https://www.csiro.au/en/research/natural-environment/natural-resources/natural-capital-accounting/handbook" TargetMode="External"/><Relationship Id="rId11" Type="http://schemas.openxmlformats.org/officeDocument/2006/relationships/hyperlink" Target="https://tnfd.global/wp-content/uploads/2023/08/Recommendations_of_the_Taskforce_on_Nature-related_Financial_Disclosures_September_2023.pdf" TargetMode="External"/><Relationship Id="rId24" Type="http://schemas.openxmlformats.org/officeDocument/2006/relationships/hyperlink" Target="https://assets.publishing.service.gov.uk/government/uploads/system/uploads/attachment_data/file/909202/ncc-terminology.pdf" TargetMode="External"/><Relationship Id="rId5" Type="http://schemas.openxmlformats.org/officeDocument/2006/relationships/hyperlink" Target="https://knowledge.bsigroup.com/products/natural-capital-accounting-for-organizations-specification?version=standard" TargetMode="External"/><Relationship Id="rId15" Type="http://schemas.openxmlformats.org/officeDocument/2006/relationships/hyperlink" Target="https://capitalscoalition.org/capitals-approach/natural-capital-protocol/?fwp_filter_tabs=guide_supplement" TargetMode="External"/><Relationship Id="rId23" Type="http://schemas.openxmlformats.org/officeDocument/2006/relationships/hyperlink" Target="https://cices.eu/" TargetMode="External"/><Relationship Id="rId28" Type="http://schemas.openxmlformats.org/officeDocument/2006/relationships/hyperlink" Target="https://circabc.europa.eu/ui/group/da655eff-acfa-4b21-a366-2795d0e7de39/library/02955430-d94b-43b7-8de7-8613630dc5b6/details" TargetMode="External"/><Relationship Id="rId10" Type="http://schemas.openxmlformats.org/officeDocument/2006/relationships/hyperlink" Target="https://seea.un.org/sites/seea.un.org/files/documents/EA/seea_ea_white_cover_final.pdf" TargetMode="External"/><Relationship Id="rId19" Type="http://schemas.openxmlformats.org/officeDocument/2006/relationships/hyperlink" Target="https://www.encorenature.org/en" TargetMode="External"/><Relationship Id="rId4" Type="http://schemas.openxmlformats.org/officeDocument/2006/relationships/hyperlink" Target="https://nbbnbdp.org/wp-content/uploads/2022/05/bdp_final_080321.pdf" TargetMode="External"/><Relationship Id="rId9" Type="http://schemas.openxmlformats.org/officeDocument/2006/relationships/hyperlink" Target="https://seea.un.org/sites/seea.un.org/files/seea_cf_final_en.pdf" TargetMode="External"/><Relationship Id="rId14" Type="http://schemas.openxmlformats.org/officeDocument/2006/relationships/hyperlink" Target="https://sasb.ifrs.org/standards/download/" TargetMode="External"/><Relationship Id="rId22" Type="http://schemas.openxmlformats.org/officeDocument/2006/relationships/hyperlink" Target="https://oceaniacommons.net/artifacts/14265258/natural-capital-accounting-in-the-australian-mining-sector/15163084/" TargetMode="External"/><Relationship Id="rId27" Type="http://schemas.openxmlformats.org/officeDocument/2006/relationships/hyperlink" Target="https://tnfd.global/wp-content/uploads/2023/09/Guidance_on_scenario_analysis_V1.pdf?v=16951382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7137C-29B9-48EC-A535-EA7A18179D1D}">
  <sheetPr>
    <tabColor theme="4" tint="-0.499984740745262"/>
    <pageSetUpPr autoPageBreaks="0"/>
  </sheetPr>
  <dimension ref="A2:DJ16"/>
  <sheetViews>
    <sheetView showGridLines="0" tabSelected="1" zoomScaleNormal="100" workbookViewId="0"/>
  </sheetViews>
  <sheetFormatPr defaultColWidth="9" defaultRowHeight="14" x14ac:dyDescent="0.3"/>
  <cols>
    <col min="1" max="1" width="14.25" style="1" customWidth="1"/>
    <col min="2" max="2" width="9" style="1"/>
    <col min="3" max="3" width="26" style="1" customWidth="1"/>
    <col min="4" max="4" width="14.83203125" style="1" customWidth="1"/>
    <col min="5" max="10" width="9" style="1"/>
    <col min="11" max="11" width="35.5" style="1" customWidth="1"/>
    <col min="12" max="12" width="9" style="1"/>
    <col min="13" max="13" width="58.58203125" style="1" customWidth="1"/>
    <col min="14" max="16384" width="9" style="1"/>
  </cols>
  <sheetData>
    <row r="2" spans="1:114" ht="25" customHeight="1" x14ac:dyDescent="0.3">
      <c r="B2" s="2"/>
      <c r="C2" s="2"/>
      <c r="D2" s="2"/>
      <c r="E2" s="2"/>
      <c r="F2" s="2"/>
      <c r="G2" s="2"/>
      <c r="H2" s="2"/>
      <c r="I2" s="2"/>
      <c r="J2" s="2"/>
      <c r="K2" s="2"/>
      <c r="M2" s="3"/>
    </row>
    <row r="3" spans="1:114" ht="14.5" thickBot="1" x14ac:dyDescent="0.35"/>
    <row r="4" spans="1:114" ht="100.5" customHeight="1" thickTop="1" thickBot="1" x14ac:dyDescent="0.9">
      <c r="B4" s="4" t="s">
        <v>1011</v>
      </c>
      <c r="C4" s="4"/>
      <c r="D4" s="4"/>
      <c r="E4" s="4"/>
      <c r="F4" s="4"/>
      <c r="G4" s="4"/>
      <c r="H4" s="4"/>
      <c r="I4" s="4"/>
      <c r="J4" s="4"/>
      <c r="K4" s="5"/>
      <c r="P4" s="6"/>
    </row>
    <row r="5" spans="1:114" ht="274.5" customHeight="1" thickTop="1" x14ac:dyDescent="0.3">
      <c r="M5" s="7"/>
      <c r="N5" s="3"/>
      <c r="O5" s="3"/>
      <c r="P5" s="3"/>
    </row>
    <row r="6" spans="1:114" ht="409.5" customHeight="1" x14ac:dyDescent="0.3"/>
    <row r="7" spans="1:114" ht="409.5" customHeight="1" x14ac:dyDescent="0.3"/>
    <row r="8" spans="1:114" ht="32.25" customHeight="1" thickBot="1" x14ac:dyDescent="0.35"/>
    <row r="9" spans="1:114" s="12" customFormat="1" ht="44.25" customHeight="1" thickTop="1" x14ac:dyDescent="0.3">
      <c r="A9" s="1"/>
      <c r="B9" s="8" t="s">
        <v>0</v>
      </c>
      <c r="C9" s="9"/>
      <c r="D9" s="9"/>
      <c r="E9" s="9"/>
      <c r="F9" s="9"/>
      <c r="G9" s="9"/>
      <c r="H9" s="9"/>
      <c r="I9" s="9"/>
      <c r="J9" s="9"/>
      <c r="K9" s="10"/>
      <c r="L9" s="1"/>
      <c r="M9" s="1"/>
      <c r="N9" s="1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row>
    <row r="10" spans="1:114" s="18" customFormat="1" ht="35.25" customHeight="1" x14ac:dyDescent="0.35">
      <c r="A10" s="13"/>
      <c r="B10" s="14" t="s">
        <v>1</v>
      </c>
      <c r="C10" s="15"/>
      <c r="D10" s="15"/>
      <c r="E10" s="16" t="s">
        <v>2</v>
      </c>
      <c r="F10" s="16"/>
      <c r="G10" s="16"/>
      <c r="H10" s="16"/>
      <c r="I10" s="16"/>
      <c r="J10" s="16"/>
      <c r="K10" s="17"/>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row>
    <row r="11" spans="1:114" s="18" customFormat="1" ht="56.25" customHeight="1" x14ac:dyDescent="0.35">
      <c r="A11" s="13"/>
      <c r="B11" s="14" t="s">
        <v>3</v>
      </c>
      <c r="C11" s="19"/>
      <c r="D11" s="20"/>
      <c r="E11" s="21" t="s">
        <v>4</v>
      </c>
      <c r="F11" s="21"/>
      <c r="G11" s="21"/>
      <c r="H11" s="21"/>
      <c r="I11" s="21"/>
      <c r="J11" s="21"/>
      <c r="K11" s="22"/>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row>
    <row r="12" spans="1:114" s="18" customFormat="1" ht="42" customHeight="1" x14ac:dyDescent="0.35">
      <c r="A12" s="13"/>
      <c r="B12" s="14" t="s">
        <v>5</v>
      </c>
      <c r="C12" s="19"/>
      <c r="D12" s="20"/>
      <c r="E12" s="21" t="s">
        <v>6</v>
      </c>
      <c r="F12" s="21"/>
      <c r="G12" s="21"/>
      <c r="H12" s="21"/>
      <c r="I12" s="21"/>
      <c r="J12" s="21"/>
      <c r="K12" s="22"/>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row>
    <row r="13" spans="1:114" s="18" customFormat="1" ht="58.5" customHeight="1" x14ac:dyDescent="0.35">
      <c r="A13" s="13"/>
      <c r="B13" s="14" t="s">
        <v>7</v>
      </c>
      <c r="C13" s="19"/>
      <c r="D13" s="20"/>
      <c r="E13" s="21" t="s">
        <v>8</v>
      </c>
      <c r="F13" s="21"/>
      <c r="G13" s="21"/>
      <c r="H13" s="21"/>
      <c r="I13" s="21"/>
      <c r="J13" s="21"/>
      <c r="K13" s="22"/>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row>
    <row r="14" spans="1:114" s="18" customFormat="1" ht="34.5" customHeight="1" x14ac:dyDescent="0.35">
      <c r="A14" s="13"/>
      <c r="B14" s="14" t="s">
        <v>9</v>
      </c>
      <c r="C14" s="19"/>
      <c r="D14" s="20"/>
      <c r="E14" s="21" t="s">
        <v>10</v>
      </c>
      <c r="F14" s="21"/>
      <c r="G14" s="21"/>
      <c r="H14" s="21"/>
      <c r="I14" s="21"/>
      <c r="J14" s="21"/>
      <c r="K14" s="2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row>
    <row r="15" spans="1:114" s="18" customFormat="1" ht="44.25" customHeight="1" thickBot="1" x14ac:dyDescent="0.4">
      <c r="A15" s="13"/>
      <c r="B15" s="24" t="s">
        <v>11</v>
      </c>
      <c r="C15" s="25"/>
      <c r="D15" s="26"/>
      <c r="E15" s="26" t="s">
        <v>12</v>
      </c>
      <c r="F15" s="26"/>
      <c r="G15" s="26"/>
      <c r="H15" s="26"/>
      <c r="I15" s="26"/>
      <c r="J15" s="26"/>
      <c r="K15" s="27"/>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row>
    <row r="16" spans="1:114" ht="14.5" thickTop="1" x14ac:dyDescent="0.3"/>
  </sheetData>
  <sheetProtection sheet="1" objects="1" scenarios="1" selectLockedCells="1" selectUnlockedCells="1"/>
  <mergeCells count="8">
    <mergeCell ref="E13:K13"/>
    <mergeCell ref="E14:J14"/>
    <mergeCell ref="E10:K10"/>
    <mergeCell ref="B2:K2"/>
    <mergeCell ref="B4:K4"/>
    <mergeCell ref="B9:K9"/>
    <mergeCell ref="E11:K11"/>
    <mergeCell ref="E12:K12"/>
  </mergeCells>
  <pageMargins left="0.7" right="0.7" top="0.75" bottom="0.75" header="0.3" footer="0.3"/>
  <pageSetup paperSize="9" orientation="portrait" r:id="rId1"/>
  <headerFooter>
    <oddHeader>&amp;C&amp;"Calibri"&amp;12&amp;KFF0000 OFFICIAL&amp;1#_x000D_</oddHeader>
    <oddFooter>&amp;C_x000D_&amp;1#&amp;"Calibri"&amp;12&amp;KFF0000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F5BA3-9676-4ED3-9693-1DCB04977B62}">
  <dimension ref="B2:S167"/>
  <sheetViews>
    <sheetView showGridLines="0" zoomScaleNormal="100" workbookViewId="0">
      <selection activeCell="O86" sqref="O86"/>
    </sheetView>
  </sheetViews>
  <sheetFormatPr defaultColWidth="9" defaultRowHeight="14" x14ac:dyDescent="0.3"/>
  <cols>
    <col min="1" max="1" width="7.58203125" style="1" customWidth="1"/>
    <col min="2" max="16384" width="9" style="1"/>
  </cols>
  <sheetData>
    <row r="2" spans="2:19" s="1" customFormat="1" ht="35.15" customHeight="1" x14ac:dyDescent="0.3">
      <c r="B2" s="28" t="s">
        <v>13</v>
      </c>
      <c r="C2" s="29"/>
      <c r="D2" s="29"/>
      <c r="E2" s="29"/>
      <c r="F2" s="29"/>
      <c r="G2" s="29"/>
      <c r="H2" s="29"/>
      <c r="I2" s="29"/>
      <c r="J2" s="29"/>
      <c r="K2" s="29"/>
      <c r="L2" s="29"/>
      <c r="M2" s="29"/>
      <c r="N2" s="29"/>
      <c r="O2" s="30"/>
      <c r="P2" s="30"/>
      <c r="Q2" s="30"/>
      <c r="R2" s="30"/>
      <c r="S2" s="30"/>
    </row>
    <row r="4" spans="2:19" s="1" customFormat="1" x14ac:dyDescent="0.3">
      <c r="B4" s="31"/>
      <c r="C4" s="31"/>
      <c r="D4" s="31"/>
      <c r="E4" s="31"/>
      <c r="F4" s="31"/>
      <c r="G4" s="31"/>
      <c r="H4" s="31"/>
      <c r="I4" s="31"/>
      <c r="J4" s="31"/>
      <c r="K4" s="31"/>
      <c r="L4" s="31"/>
      <c r="M4" s="31"/>
      <c r="N4" s="31"/>
    </row>
    <row r="5" spans="2:19" s="1" customFormat="1" x14ac:dyDescent="0.3">
      <c r="B5" s="31"/>
      <c r="C5" s="31"/>
      <c r="D5" s="31"/>
      <c r="E5" s="31"/>
      <c r="F5" s="31"/>
      <c r="G5" s="31"/>
      <c r="H5" s="31"/>
      <c r="I5" s="31"/>
      <c r="J5" s="31"/>
      <c r="K5" s="31"/>
      <c r="L5" s="31"/>
      <c r="M5" s="31"/>
      <c r="N5" s="31"/>
    </row>
    <row r="6" spans="2:19" s="1" customFormat="1" x14ac:dyDescent="0.3">
      <c r="B6" s="31"/>
      <c r="C6" s="31"/>
      <c r="D6" s="31"/>
      <c r="E6" s="31"/>
      <c r="F6" s="31"/>
      <c r="G6" s="31"/>
      <c r="H6" s="31"/>
      <c r="I6" s="31"/>
      <c r="J6" s="31"/>
      <c r="K6" s="31"/>
      <c r="L6" s="31"/>
      <c r="M6" s="31"/>
      <c r="N6" s="31"/>
    </row>
    <row r="7" spans="2:19" s="1" customFormat="1" x14ac:dyDescent="0.3">
      <c r="B7" s="31"/>
      <c r="C7" s="31"/>
      <c r="D7" s="31"/>
      <c r="E7" s="31"/>
      <c r="F7" s="31"/>
      <c r="G7" s="31"/>
      <c r="H7" s="31"/>
      <c r="I7" s="31"/>
      <c r="J7" s="31"/>
      <c r="K7" s="31"/>
      <c r="L7" s="31"/>
      <c r="M7" s="31"/>
      <c r="N7" s="31"/>
    </row>
    <row r="8" spans="2:19" s="1" customFormat="1" x14ac:dyDescent="0.3">
      <c r="B8" s="31"/>
      <c r="C8" s="31"/>
      <c r="D8" s="31"/>
      <c r="E8" s="31"/>
      <c r="F8" s="31"/>
      <c r="G8" s="31"/>
      <c r="H8" s="31"/>
      <c r="I8" s="31"/>
      <c r="J8" s="31"/>
      <c r="K8" s="31"/>
      <c r="L8" s="31"/>
      <c r="M8" s="31"/>
      <c r="N8" s="31"/>
    </row>
    <row r="9" spans="2:19" s="1" customFormat="1" x14ac:dyDescent="0.3">
      <c r="B9" s="31"/>
      <c r="C9" s="31"/>
      <c r="D9" s="31"/>
      <c r="E9" s="31"/>
      <c r="F9" s="31"/>
      <c r="G9" s="31"/>
      <c r="H9" s="31"/>
      <c r="I9" s="31"/>
      <c r="J9" s="31"/>
      <c r="K9" s="31"/>
      <c r="L9" s="31"/>
      <c r="M9" s="31"/>
      <c r="N9" s="31"/>
    </row>
    <row r="10" spans="2:19" s="1" customFormat="1" ht="45" customHeight="1" x14ac:dyDescent="0.3">
      <c r="B10" s="31"/>
      <c r="C10" s="31"/>
      <c r="D10" s="31"/>
      <c r="E10" s="31"/>
      <c r="F10" s="31"/>
      <c r="G10" s="31"/>
      <c r="H10" s="31"/>
      <c r="I10" s="31"/>
      <c r="J10" s="31"/>
      <c r="K10" s="31"/>
      <c r="L10" s="31"/>
      <c r="M10" s="31"/>
      <c r="N10" s="31"/>
    </row>
    <row r="11" spans="2:19" s="1" customFormat="1" ht="18.75" customHeight="1" x14ac:dyDescent="0.3">
      <c r="B11" s="31"/>
      <c r="C11" s="31"/>
      <c r="D11" s="31"/>
      <c r="E11" s="31"/>
      <c r="F11" s="31"/>
      <c r="G11" s="31"/>
      <c r="H11" s="31"/>
      <c r="I11" s="31"/>
      <c r="J11" s="31"/>
      <c r="K11" s="31"/>
      <c r="L11" s="31"/>
      <c r="M11" s="31"/>
      <c r="N11" s="31"/>
    </row>
    <row r="61" spans="17:17" s="1" customFormat="1" x14ac:dyDescent="0.3">
      <c r="Q61" s="32"/>
    </row>
    <row r="109" s="1" customFormat="1" ht="36.75" customHeight="1" x14ac:dyDescent="0.3"/>
    <row r="162" spans="19:19" s="1" customFormat="1" ht="20.25" customHeight="1" x14ac:dyDescent="0.3"/>
    <row r="167" spans="19:19" s="1" customFormat="1" x14ac:dyDescent="0.3">
      <c r="S167" s="1" t="s">
        <v>14</v>
      </c>
    </row>
  </sheetData>
  <sheetProtection sheet="1" objects="1" scenarios="1" selectLockedCells="1" selectUnlockedCells="1"/>
  <mergeCells count="1">
    <mergeCell ref="B2:N2"/>
  </mergeCells>
  <pageMargins left="0.7" right="0.7" top="0.75" bottom="0.75" header="0.3" footer="0.3"/>
  <headerFooter>
    <oddHeader>&amp;C&amp;"Calibri"&amp;12&amp;KFF0000 OFFICIAL&amp;1#_x000D_</oddHeader>
    <oddFooter>&amp;C_x000D_&amp;1#&amp;"Calibri"&amp;12&amp;KFF0000 OFFICIAL</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48506-3647-452F-AA28-57DEB636E869}">
  <dimension ref="A1:AD95"/>
  <sheetViews>
    <sheetView zoomScale="85" zoomScaleNormal="85" workbookViewId="0">
      <selection activeCell="B5" sqref="B5:I5"/>
    </sheetView>
  </sheetViews>
  <sheetFormatPr defaultColWidth="9" defaultRowHeight="14" x14ac:dyDescent="0.3"/>
  <cols>
    <col min="1" max="1" width="7.58203125" style="1" customWidth="1"/>
    <col min="2" max="4" width="3.58203125" style="1" customWidth="1"/>
    <col min="5" max="5" width="21" style="1" customWidth="1"/>
    <col min="6" max="6" width="53.33203125" style="1" customWidth="1"/>
    <col min="7" max="8" width="30.5" style="1" customWidth="1"/>
    <col min="9" max="9" width="47.58203125" style="1" customWidth="1"/>
    <col min="10" max="10" width="30.5" style="1" customWidth="1"/>
    <col min="11" max="11" width="30.5" style="35" customWidth="1"/>
    <col min="12" max="12" width="31" style="35" customWidth="1"/>
    <col min="13" max="13" width="97.5" style="36" customWidth="1"/>
    <col min="14" max="30" width="18.75" style="1" customWidth="1"/>
    <col min="31" max="16384" width="9" style="1"/>
  </cols>
  <sheetData>
    <row r="1" spans="1:10" x14ac:dyDescent="0.3">
      <c r="A1" s="33"/>
      <c r="B1" s="34"/>
      <c r="C1" s="34"/>
      <c r="D1" s="34"/>
      <c r="G1" s="3"/>
      <c r="H1" s="3"/>
    </row>
    <row r="2" spans="1:10" ht="25" customHeight="1" x14ac:dyDescent="0.3">
      <c r="A2" s="33"/>
      <c r="B2" s="37" t="s">
        <v>15</v>
      </c>
      <c r="C2" s="37"/>
      <c r="D2" s="37"/>
      <c r="E2" s="37"/>
      <c r="F2" s="37"/>
      <c r="G2" s="37"/>
      <c r="H2" s="37"/>
      <c r="I2" s="37"/>
    </row>
    <row r="3" spans="1:10" ht="14.5" thickBot="1" x14ac:dyDescent="0.35">
      <c r="A3" s="33"/>
      <c r="C3" s="38"/>
      <c r="D3" s="39"/>
      <c r="E3" s="38"/>
      <c r="F3" s="38"/>
      <c r="J3" s="38"/>
    </row>
    <row r="4" spans="1:10" ht="19" thickTop="1" x14ac:dyDescent="0.3">
      <c r="A4" s="34"/>
      <c r="B4" s="40" t="s">
        <v>16</v>
      </c>
      <c r="C4" s="41"/>
      <c r="D4" s="41"/>
      <c r="E4" s="41"/>
      <c r="F4" s="41"/>
      <c r="G4" s="41"/>
      <c r="H4" s="41"/>
      <c r="I4" s="42"/>
      <c r="J4" s="38"/>
    </row>
    <row r="5" spans="1:10" ht="207.75" customHeight="1" thickBot="1" x14ac:dyDescent="0.35">
      <c r="B5" s="43" t="s">
        <v>1017</v>
      </c>
      <c r="C5" s="44"/>
      <c r="D5" s="44"/>
      <c r="E5" s="44"/>
      <c r="F5" s="44"/>
      <c r="G5" s="44"/>
      <c r="H5" s="44"/>
      <c r="I5" s="45"/>
    </row>
    <row r="6" spans="1:10" ht="15" thickTop="1" thickBot="1" x14ac:dyDescent="0.35">
      <c r="E6" s="36"/>
      <c r="F6" s="36"/>
      <c r="G6" s="36"/>
      <c r="H6" s="36"/>
    </row>
    <row r="7" spans="1:10" ht="20" customHeight="1" x14ac:dyDescent="0.3">
      <c r="B7" s="40" t="s">
        <v>1014</v>
      </c>
      <c r="C7" s="41"/>
      <c r="D7" s="41"/>
      <c r="E7" s="41"/>
      <c r="F7" s="41"/>
      <c r="G7" s="41"/>
      <c r="H7" s="41"/>
      <c r="I7" s="42"/>
    </row>
    <row r="8" spans="1:10" ht="357.75" customHeight="1" thickBot="1" x14ac:dyDescent="0.35">
      <c r="B8" s="43" t="s">
        <v>1015</v>
      </c>
      <c r="C8" s="46"/>
      <c r="D8" s="46"/>
      <c r="E8" s="46"/>
      <c r="F8" s="46"/>
      <c r="G8" s="46"/>
      <c r="H8" s="46"/>
      <c r="I8" s="47"/>
    </row>
    <row r="9" spans="1:10" ht="14.5" thickTop="1" x14ac:dyDescent="0.3"/>
    <row r="10" spans="1:10" ht="25" customHeight="1" x14ac:dyDescent="0.3">
      <c r="B10" s="48" t="s">
        <v>17</v>
      </c>
      <c r="C10" s="48"/>
      <c r="D10" s="48"/>
      <c r="E10" s="48"/>
      <c r="F10" s="48"/>
      <c r="G10" s="48"/>
      <c r="H10" s="48"/>
      <c r="I10" s="48"/>
    </row>
    <row r="11" spans="1:10" ht="14.25" customHeight="1" x14ac:dyDescent="0.3">
      <c r="B11" s="49"/>
      <c r="C11" s="49"/>
      <c r="D11" s="49"/>
      <c r="E11" s="49"/>
      <c r="F11" s="49"/>
      <c r="G11" s="49"/>
      <c r="H11" s="49"/>
      <c r="I11" s="49"/>
    </row>
    <row r="12" spans="1:10" ht="14.25" customHeight="1" x14ac:dyDescent="0.3"/>
    <row r="14" spans="1:10" x14ac:dyDescent="0.3">
      <c r="E14" s="3"/>
      <c r="F14" s="3"/>
      <c r="G14" s="3"/>
      <c r="H14" s="3"/>
    </row>
    <row r="28" spans="7:13" ht="14.5" x14ac:dyDescent="0.35">
      <c r="G28" s="13"/>
      <c r="H28" s="50" t="s">
        <v>18</v>
      </c>
      <c r="I28" s="50"/>
      <c r="J28" s="50" t="s">
        <v>19</v>
      </c>
      <c r="K28" s="50" t="s">
        <v>20</v>
      </c>
      <c r="L28" s="51" t="s">
        <v>21</v>
      </c>
      <c r="M28" s="52"/>
    </row>
    <row r="29" spans="7:13" ht="14.5" x14ac:dyDescent="0.35">
      <c r="G29" s="13"/>
      <c r="H29" s="50"/>
      <c r="I29" s="50"/>
      <c r="J29" s="50"/>
      <c r="K29" s="53"/>
      <c r="L29" s="54" t="s">
        <v>22</v>
      </c>
      <c r="M29" s="55" t="s">
        <v>23</v>
      </c>
    </row>
    <row r="30" spans="7:13" ht="116" x14ac:dyDescent="0.35">
      <c r="G30" s="56" t="s">
        <v>24</v>
      </c>
      <c r="H30" s="57" t="s">
        <v>25</v>
      </c>
      <c r="I30" s="58" t="s">
        <v>26</v>
      </c>
      <c r="J30" s="59"/>
      <c r="K30" s="59"/>
      <c r="L30" s="60"/>
      <c r="M30" s="61"/>
    </row>
    <row r="31" spans="7:13" ht="72.5" x14ac:dyDescent="0.3">
      <c r="G31" s="62"/>
      <c r="H31" s="57"/>
      <c r="I31" s="63" t="s">
        <v>27</v>
      </c>
      <c r="J31" s="64"/>
      <c r="K31" s="65"/>
      <c r="L31" s="64"/>
      <c r="M31" s="66"/>
    </row>
    <row r="32" spans="7:13" ht="43.5" x14ac:dyDescent="0.3">
      <c r="G32" s="62"/>
      <c r="H32" s="67" t="s">
        <v>28</v>
      </c>
      <c r="I32" s="63" t="s">
        <v>29</v>
      </c>
      <c r="J32" s="68"/>
      <c r="K32" s="64"/>
      <c r="L32" s="64"/>
      <c r="M32" s="66"/>
    </row>
    <row r="33" spans="5:30" ht="43.5" x14ac:dyDescent="0.3">
      <c r="G33" s="62"/>
      <c r="H33" s="57"/>
      <c r="I33" s="63" t="s">
        <v>30</v>
      </c>
      <c r="J33" s="64"/>
      <c r="K33" s="65"/>
      <c r="L33" s="64"/>
      <c r="M33" s="64"/>
    </row>
    <row r="34" spans="5:30" ht="85.5" customHeight="1" x14ac:dyDescent="0.3">
      <c r="G34" s="69"/>
      <c r="H34" s="64" t="s">
        <v>31</v>
      </c>
      <c r="I34" s="64" t="s">
        <v>32</v>
      </c>
      <c r="J34" s="68"/>
      <c r="K34" s="65"/>
      <c r="L34" s="64"/>
      <c r="M34" s="64"/>
    </row>
    <row r="35" spans="5:30" ht="131.25" customHeight="1" x14ac:dyDescent="0.3">
      <c r="G35" s="70" t="s">
        <v>33</v>
      </c>
      <c r="H35" s="71" t="s">
        <v>34</v>
      </c>
      <c r="I35" s="71"/>
      <c r="J35" s="68"/>
      <c r="K35" s="64"/>
      <c r="L35" s="64"/>
      <c r="M35" s="64"/>
    </row>
    <row r="36" spans="5:30" ht="66.75" customHeight="1" x14ac:dyDescent="0.3">
      <c r="G36" s="70"/>
      <c r="H36" s="71" t="s">
        <v>35</v>
      </c>
      <c r="I36" s="71"/>
      <c r="J36" s="68"/>
      <c r="K36" s="65"/>
      <c r="L36" s="64"/>
      <c r="M36" s="64"/>
    </row>
    <row r="37" spans="5:30" ht="76.5" customHeight="1" x14ac:dyDescent="0.3">
      <c r="G37" s="70"/>
      <c r="H37" s="71" t="s">
        <v>36</v>
      </c>
      <c r="I37" s="71"/>
      <c r="J37" s="64"/>
      <c r="K37" s="64"/>
      <c r="L37" s="64"/>
      <c r="M37" s="64"/>
    </row>
    <row r="38" spans="5:30" ht="105.75" customHeight="1" x14ac:dyDescent="0.3">
      <c r="G38" s="70"/>
      <c r="H38" s="67" t="s">
        <v>37</v>
      </c>
      <c r="I38" s="64" t="s">
        <v>38</v>
      </c>
      <c r="J38" s="64"/>
      <c r="K38" s="64"/>
      <c r="L38" s="64"/>
      <c r="M38" s="64"/>
    </row>
    <row r="39" spans="5:30" ht="73.5" customHeight="1" x14ac:dyDescent="0.3">
      <c r="G39" s="70"/>
      <c r="H39" s="72"/>
      <c r="I39" s="64" t="s">
        <v>39</v>
      </c>
      <c r="J39" s="65"/>
      <c r="K39" s="65"/>
      <c r="L39" s="64"/>
      <c r="M39" s="64"/>
    </row>
    <row r="41" spans="5:30" ht="25" customHeight="1" x14ac:dyDescent="0.3">
      <c r="E41" s="73" t="s">
        <v>40</v>
      </c>
      <c r="F41" s="73"/>
      <c r="G41" s="73"/>
      <c r="H41" s="73"/>
      <c r="I41" s="73"/>
    </row>
    <row r="42" spans="5:30" ht="14.5" thickBot="1" x14ac:dyDescent="0.35"/>
    <row r="43" spans="5:30" ht="17.25" customHeight="1" thickTop="1" thickBot="1" x14ac:dyDescent="0.35">
      <c r="E43" s="74"/>
      <c r="F43" s="75" t="s">
        <v>41</v>
      </c>
      <c r="G43" s="75"/>
      <c r="H43" s="76" t="s">
        <v>42</v>
      </c>
      <c r="I43" s="76"/>
      <c r="J43" s="76"/>
      <c r="K43" s="77" t="s">
        <v>43</v>
      </c>
      <c r="L43" s="78"/>
      <c r="M43" s="79" t="s">
        <v>44</v>
      </c>
      <c r="N43" s="80" t="s">
        <v>45</v>
      </c>
      <c r="O43" s="81"/>
      <c r="P43" s="81"/>
      <c r="Q43" s="81"/>
      <c r="R43" s="81"/>
      <c r="S43" s="81"/>
      <c r="T43" s="81"/>
      <c r="U43" s="81"/>
      <c r="V43" s="81"/>
      <c r="W43" s="81"/>
      <c r="X43" s="81"/>
      <c r="Y43" s="81"/>
      <c r="Z43" s="81"/>
      <c r="AA43" s="81"/>
      <c r="AB43" s="81"/>
      <c r="AC43" s="81"/>
      <c r="AD43" s="82"/>
    </row>
    <row r="44" spans="5:30" ht="16.5" customHeight="1" thickTop="1" thickBot="1" x14ac:dyDescent="0.35">
      <c r="E44" s="83"/>
      <c r="F44" s="75"/>
      <c r="G44" s="75"/>
      <c r="H44" s="76"/>
      <c r="I44" s="76"/>
      <c r="J44" s="76"/>
      <c r="K44" s="84" t="s">
        <v>46</v>
      </c>
      <c r="L44" s="84" t="s">
        <v>47</v>
      </c>
      <c r="M44" s="85"/>
      <c r="N44" s="86" t="s">
        <v>22</v>
      </c>
      <c r="O44" s="87"/>
      <c r="P44" s="88"/>
      <c r="Q44" s="88"/>
      <c r="R44" s="88"/>
      <c r="S44" s="88"/>
      <c r="T44" s="88"/>
      <c r="U44" s="88"/>
      <c r="V44" s="88"/>
      <c r="W44" s="88"/>
      <c r="X44" s="88"/>
      <c r="Y44" s="88"/>
      <c r="Z44" s="88"/>
      <c r="AA44" s="88"/>
      <c r="AB44" s="88"/>
      <c r="AC44" s="88"/>
      <c r="AD44" s="89" t="s">
        <v>23</v>
      </c>
    </row>
    <row r="45" spans="5:30" ht="189.5" thickTop="1" thickBot="1" x14ac:dyDescent="0.35">
      <c r="E45" s="90"/>
      <c r="F45" s="91"/>
      <c r="G45" s="91"/>
      <c r="H45" s="79"/>
      <c r="I45" s="79"/>
      <c r="J45" s="79"/>
      <c r="K45" s="92"/>
      <c r="L45" s="92"/>
      <c r="M45" s="93"/>
      <c r="N45" s="94" t="s">
        <v>48</v>
      </c>
      <c r="O45" s="94" t="s">
        <v>49</v>
      </c>
      <c r="P45" s="94" t="s">
        <v>50</v>
      </c>
      <c r="Q45" s="94" t="s">
        <v>51</v>
      </c>
      <c r="R45" s="94" t="s">
        <v>52</v>
      </c>
      <c r="S45" s="94" t="s">
        <v>53</v>
      </c>
      <c r="T45" s="94" t="s">
        <v>54</v>
      </c>
      <c r="U45" s="94" t="s">
        <v>55</v>
      </c>
      <c r="V45" s="94" t="s">
        <v>56</v>
      </c>
      <c r="W45" s="94" t="s">
        <v>57</v>
      </c>
      <c r="X45" s="94" t="s">
        <v>58</v>
      </c>
      <c r="Y45" s="94" t="s">
        <v>59</v>
      </c>
      <c r="Z45" s="94" t="s">
        <v>60</v>
      </c>
      <c r="AA45" s="95" t="s">
        <v>61</v>
      </c>
      <c r="AB45" s="95" t="s">
        <v>62</v>
      </c>
      <c r="AC45" s="95" t="s">
        <v>63</v>
      </c>
      <c r="AD45" s="96" t="s">
        <v>64</v>
      </c>
    </row>
    <row r="46" spans="5:30" ht="104" thickTop="1" x14ac:dyDescent="0.3">
      <c r="E46" s="97" t="s">
        <v>65</v>
      </c>
      <c r="F46" s="98" t="s">
        <v>66</v>
      </c>
      <c r="G46" s="99" t="s">
        <v>67</v>
      </c>
      <c r="H46" s="100" t="s">
        <v>68</v>
      </c>
      <c r="I46" s="101"/>
      <c r="J46" s="102"/>
      <c r="K46" s="103" t="s">
        <v>69</v>
      </c>
      <c r="L46" s="104" t="s">
        <v>70</v>
      </c>
      <c r="M46" s="104" t="s">
        <v>71</v>
      </c>
      <c r="N46" s="104" t="s">
        <v>72</v>
      </c>
      <c r="O46" s="104" t="s">
        <v>73</v>
      </c>
      <c r="P46" s="104" t="s">
        <v>74</v>
      </c>
      <c r="Q46" s="104" t="s">
        <v>75</v>
      </c>
      <c r="R46" s="104" t="s">
        <v>76</v>
      </c>
      <c r="S46" s="104"/>
      <c r="T46" s="104" t="s">
        <v>77</v>
      </c>
      <c r="U46" s="104" t="s">
        <v>78</v>
      </c>
      <c r="V46" s="104" t="s">
        <v>79</v>
      </c>
      <c r="W46" s="104" t="s">
        <v>80</v>
      </c>
      <c r="X46" s="104" t="s">
        <v>81</v>
      </c>
      <c r="Y46" s="104" t="s">
        <v>82</v>
      </c>
      <c r="Z46" s="104" t="s">
        <v>83</v>
      </c>
      <c r="AA46" s="105" t="s">
        <v>84</v>
      </c>
      <c r="AB46" s="105" t="s">
        <v>85</v>
      </c>
      <c r="AC46" s="105" t="s">
        <v>86</v>
      </c>
      <c r="AD46" s="106" t="s">
        <v>87</v>
      </c>
    </row>
    <row r="47" spans="5:30" ht="248.5" x14ac:dyDescent="0.3">
      <c r="E47" s="107"/>
      <c r="F47" s="108"/>
      <c r="G47" s="109"/>
      <c r="H47" s="110" t="s">
        <v>88</v>
      </c>
      <c r="I47" s="111"/>
      <c r="J47" s="112"/>
      <c r="K47" s="104" t="s">
        <v>89</v>
      </c>
      <c r="L47" s="104" t="s">
        <v>70</v>
      </c>
      <c r="M47" s="104" t="s">
        <v>90</v>
      </c>
      <c r="N47" s="104" t="s">
        <v>91</v>
      </c>
      <c r="O47" s="104" t="s">
        <v>92</v>
      </c>
      <c r="P47" s="104" t="s">
        <v>93</v>
      </c>
      <c r="Q47" s="104"/>
      <c r="R47" s="104" t="s">
        <v>94</v>
      </c>
      <c r="S47" s="104"/>
      <c r="T47" s="104" t="s">
        <v>95</v>
      </c>
      <c r="U47" s="104"/>
      <c r="V47" s="104"/>
      <c r="W47" s="104"/>
      <c r="X47" s="104"/>
      <c r="Y47" s="113" t="s">
        <v>96</v>
      </c>
      <c r="Z47" s="113" t="s">
        <v>97</v>
      </c>
      <c r="AA47" s="105" t="s">
        <v>98</v>
      </c>
      <c r="AB47" s="105" t="s">
        <v>99</v>
      </c>
      <c r="AC47" s="105" t="s">
        <v>100</v>
      </c>
      <c r="AD47" s="106" t="s">
        <v>101</v>
      </c>
    </row>
    <row r="48" spans="5:30" ht="379" x14ac:dyDescent="0.3">
      <c r="E48" s="107"/>
      <c r="F48" s="108"/>
      <c r="G48" s="109"/>
      <c r="H48" s="110" t="s">
        <v>102</v>
      </c>
      <c r="I48" s="111"/>
      <c r="J48" s="112"/>
      <c r="K48" s="103" t="s">
        <v>103</v>
      </c>
      <c r="L48" s="104" t="s">
        <v>70</v>
      </c>
      <c r="M48" s="104" t="s">
        <v>104</v>
      </c>
      <c r="N48" s="104" t="s">
        <v>105</v>
      </c>
      <c r="O48" s="104" t="s">
        <v>106</v>
      </c>
      <c r="P48" s="104" t="s">
        <v>93</v>
      </c>
      <c r="Q48" s="104" t="s">
        <v>107</v>
      </c>
      <c r="R48" s="104" t="s">
        <v>108</v>
      </c>
      <c r="S48" s="104"/>
      <c r="T48" s="104" t="s">
        <v>95</v>
      </c>
      <c r="U48" s="104" t="s">
        <v>109</v>
      </c>
      <c r="V48" s="104"/>
      <c r="W48" s="104"/>
      <c r="X48" s="104" t="s">
        <v>110</v>
      </c>
      <c r="Y48" s="113" t="s">
        <v>96</v>
      </c>
      <c r="Z48" s="113" t="s">
        <v>111</v>
      </c>
      <c r="AA48" s="114"/>
      <c r="AB48" s="114"/>
      <c r="AC48" s="105" t="s">
        <v>112</v>
      </c>
      <c r="AD48" s="106" t="s">
        <v>101</v>
      </c>
    </row>
    <row r="49" spans="5:30" ht="409.5" x14ac:dyDescent="0.3">
      <c r="E49" s="107"/>
      <c r="F49" s="108"/>
      <c r="G49" s="109"/>
      <c r="H49" s="112" t="s">
        <v>113</v>
      </c>
      <c r="I49" s="115"/>
      <c r="J49" s="115"/>
      <c r="K49" s="104" t="s">
        <v>114</v>
      </c>
      <c r="L49" s="104" t="s">
        <v>70</v>
      </c>
      <c r="M49" s="104" t="s">
        <v>115</v>
      </c>
      <c r="N49" s="104"/>
      <c r="O49" s="104"/>
      <c r="P49" s="104"/>
      <c r="Q49" s="104" t="s">
        <v>116</v>
      </c>
      <c r="R49" s="104" t="s">
        <v>117</v>
      </c>
      <c r="S49" s="104" t="s">
        <v>118</v>
      </c>
      <c r="T49" s="104" t="s">
        <v>119</v>
      </c>
      <c r="U49" s="104" t="s">
        <v>78</v>
      </c>
      <c r="V49" s="104"/>
      <c r="W49" s="104"/>
      <c r="X49" s="104"/>
      <c r="Y49" s="113" t="s">
        <v>96</v>
      </c>
      <c r="Z49" s="113" t="s">
        <v>111</v>
      </c>
      <c r="AA49" s="105" t="s">
        <v>98</v>
      </c>
      <c r="AB49" s="105" t="s">
        <v>99</v>
      </c>
      <c r="AC49" s="105" t="s">
        <v>120</v>
      </c>
      <c r="AD49" s="106"/>
    </row>
    <row r="50" spans="5:30" ht="292" x14ac:dyDescent="0.3">
      <c r="E50" s="107"/>
      <c r="F50" s="108"/>
      <c r="G50" s="109"/>
      <c r="H50" s="112" t="s">
        <v>121</v>
      </c>
      <c r="I50" s="115"/>
      <c r="J50" s="115"/>
      <c r="K50" s="103" t="s">
        <v>122</v>
      </c>
      <c r="L50" s="104" t="s">
        <v>70</v>
      </c>
      <c r="M50" s="104" t="s">
        <v>123</v>
      </c>
      <c r="N50" s="104" t="s">
        <v>124</v>
      </c>
      <c r="O50" s="104"/>
      <c r="P50" s="104"/>
      <c r="Q50" s="104"/>
      <c r="R50" s="104" t="s">
        <v>94</v>
      </c>
      <c r="S50" s="104"/>
      <c r="T50" s="104" t="s">
        <v>95</v>
      </c>
      <c r="U50" s="104" t="s">
        <v>109</v>
      </c>
      <c r="V50" s="104"/>
      <c r="W50" s="104"/>
      <c r="X50" s="104"/>
      <c r="Y50" s="113" t="s">
        <v>96</v>
      </c>
      <c r="Z50" s="113" t="s">
        <v>111</v>
      </c>
      <c r="AA50" s="105" t="s">
        <v>98</v>
      </c>
      <c r="AB50" s="114"/>
      <c r="AC50" s="105"/>
      <c r="AD50" s="106" t="s">
        <v>101</v>
      </c>
    </row>
    <row r="51" spans="5:30" ht="188.5" x14ac:dyDescent="0.3">
      <c r="E51" s="107"/>
      <c r="F51" s="108"/>
      <c r="G51" s="109"/>
      <c r="H51" s="110" t="s">
        <v>125</v>
      </c>
      <c r="I51" s="111"/>
      <c r="J51" s="112"/>
      <c r="K51" s="104" t="s">
        <v>126</v>
      </c>
      <c r="L51" s="104" t="s">
        <v>127</v>
      </c>
      <c r="M51" s="104" t="s">
        <v>128</v>
      </c>
      <c r="N51" s="104" t="s">
        <v>129</v>
      </c>
      <c r="O51" s="104"/>
      <c r="P51" s="104" t="s">
        <v>93</v>
      </c>
      <c r="Q51" s="104"/>
      <c r="R51" s="104" t="s">
        <v>94</v>
      </c>
      <c r="S51" s="104" t="s">
        <v>130</v>
      </c>
      <c r="T51" s="104" t="s">
        <v>95</v>
      </c>
      <c r="U51" s="104" t="s">
        <v>109</v>
      </c>
      <c r="V51" s="104"/>
      <c r="W51" s="104"/>
      <c r="X51" s="104"/>
      <c r="Y51" s="113" t="s">
        <v>96</v>
      </c>
      <c r="Z51" s="113" t="s">
        <v>131</v>
      </c>
      <c r="AA51" s="105" t="s">
        <v>98</v>
      </c>
      <c r="AB51" s="114"/>
      <c r="AC51" s="105"/>
      <c r="AD51" s="106" t="s">
        <v>101</v>
      </c>
    </row>
    <row r="52" spans="5:30" ht="147" x14ac:dyDescent="0.3">
      <c r="E52" s="107"/>
      <c r="F52" s="108"/>
      <c r="G52" s="109"/>
      <c r="H52" s="110" t="s">
        <v>132</v>
      </c>
      <c r="I52" s="111"/>
      <c r="J52" s="112"/>
      <c r="K52" s="103" t="s">
        <v>133</v>
      </c>
      <c r="L52" s="104" t="s">
        <v>134</v>
      </c>
      <c r="M52" s="104" t="s">
        <v>135</v>
      </c>
      <c r="N52" s="104" t="s">
        <v>136</v>
      </c>
      <c r="O52" s="104"/>
      <c r="P52" s="104" t="s">
        <v>93</v>
      </c>
      <c r="Q52" s="104"/>
      <c r="R52" s="104" t="s">
        <v>94</v>
      </c>
      <c r="S52" s="104"/>
      <c r="T52" s="104" t="s">
        <v>95</v>
      </c>
      <c r="U52" s="104" t="s">
        <v>109</v>
      </c>
      <c r="V52" s="104"/>
      <c r="W52" s="104"/>
      <c r="X52" s="104" t="s">
        <v>137</v>
      </c>
      <c r="Y52" s="113" t="s">
        <v>96</v>
      </c>
      <c r="Z52" s="113" t="s">
        <v>111</v>
      </c>
      <c r="AA52" s="105" t="s">
        <v>98</v>
      </c>
      <c r="AB52" s="114"/>
      <c r="AC52" s="114"/>
      <c r="AD52" s="106" t="s">
        <v>101</v>
      </c>
    </row>
    <row r="53" spans="5:30" ht="188.5" x14ac:dyDescent="0.3">
      <c r="E53" s="107"/>
      <c r="F53" s="108"/>
      <c r="G53" s="109"/>
      <c r="H53" s="110" t="s">
        <v>138</v>
      </c>
      <c r="I53" s="111"/>
      <c r="J53" s="112"/>
      <c r="K53" s="103" t="s">
        <v>139</v>
      </c>
      <c r="L53" s="104" t="s">
        <v>140</v>
      </c>
      <c r="M53" s="104" t="s">
        <v>141</v>
      </c>
      <c r="N53" s="104" t="s">
        <v>142</v>
      </c>
      <c r="O53" s="104" t="s">
        <v>143</v>
      </c>
      <c r="P53" s="104" t="s">
        <v>93</v>
      </c>
      <c r="Q53" s="104"/>
      <c r="R53" s="104" t="s">
        <v>94</v>
      </c>
      <c r="S53" s="104"/>
      <c r="T53" s="104" t="s">
        <v>95</v>
      </c>
      <c r="U53" s="104" t="s">
        <v>109</v>
      </c>
      <c r="V53" s="104"/>
      <c r="W53" s="104"/>
      <c r="X53" s="104"/>
      <c r="Y53" s="113" t="s">
        <v>96</v>
      </c>
      <c r="Z53" s="113" t="s">
        <v>131</v>
      </c>
      <c r="AA53" s="105" t="s">
        <v>98</v>
      </c>
      <c r="AB53" s="114"/>
      <c r="AC53" s="114"/>
      <c r="AD53" s="106" t="s">
        <v>101</v>
      </c>
    </row>
    <row r="54" spans="5:30" ht="159.5" x14ac:dyDescent="0.3">
      <c r="E54" s="107"/>
      <c r="F54" s="108"/>
      <c r="G54" s="109"/>
      <c r="H54" s="110" t="s">
        <v>144</v>
      </c>
      <c r="I54" s="111"/>
      <c r="J54" s="112"/>
      <c r="K54" s="103" t="s">
        <v>145</v>
      </c>
      <c r="L54" s="104" t="s">
        <v>146</v>
      </c>
      <c r="M54" s="104" t="s">
        <v>147</v>
      </c>
      <c r="N54" s="104" t="s">
        <v>148</v>
      </c>
      <c r="O54" s="104"/>
      <c r="P54" s="104" t="s">
        <v>93</v>
      </c>
      <c r="Q54" s="104" t="s">
        <v>107</v>
      </c>
      <c r="R54" s="104" t="s">
        <v>94</v>
      </c>
      <c r="S54" s="104"/>
      <c r="T54" s="104" t="s">
        <v>95</v>
      </c>
      <c r="U54" s="104" t="s">
        <v>109</v>
      </c>
      <c r="V54" s="104"/>
      <c r="W54" s="104"/>
      <c r="X54" s="104"/>
      <c r="Y54" s="113" t="s">
        <v>96</v>
      </c>
      <c r="Z54" s="113" t="s">
        <v>111</v>
      </c>
      <c r="AA54" s="105" t="s">
        <v>98</v>
      </c>
      <c r="AB54" s="105" t="s">
        <v>99</v>
      </c>
      <c r="AC54" s="105" t="s">
        <v>120</v>
      </c>
      <c r="AD54" s="106" t="s">
        <v>101</v>
      </c>
    </row>
    <row r="55" spans="5:30" ht="205" x14ac:dyDescent="0.3">
      <c r="E55" s="107"/>
      <c r="F55" s="108"/>
      <c r="G55" s="109"/>
      <c r="H55" s="110" t="s">
        <v>149</v>
      </c>
      <c r="I55" s="111"/>
      <c r="J55" s="112"/>
      <c r="K55" s="103" t="s">
        <v>150</v>
      </c>
      <c r="L55" s="104" t="s">
        <v>70</v>
      </c>
      <c r="M55" s="104" t="s">
        <v>151</v>
      </c>
      <c r="N55" s="104"/>
      <c r="O55" s="104" t="s">
        <v>152</v>
      </c>
      <c r="P55" s="104" t="s">
        <v>93</v>
      </c>
      <c r="Q55" s="104" t="s">
        <v>153</v>
      </c>
      <c r="R55" s="104" t="s">
        <v>108</v>
      </c>
      <c r="S55" s="104"/>
      <c r="T55" s="104" t="s">
        <v>154</v>
      </c>
      <c r="U55" s="104" t="s">
        <v>155</v>
      </c>
      <c r="V55" s="104" t="s">
        <v>156</v>
      </c>
      <c r="W55" s="104" t="s">
        <v>157</v>
      </c>
      <c r="X55" s="104" t="s">
        <v>158</v>
      </c>
      <c r="Y55" s="113" t="s">
        <v>96</v>
      </c>
      <c r="Z55" s="113" t="s">
        <v>159</v>
      </c>
      <c r="AA55" s="105" t="s">
        <v>98</v>
      </c>
      <c r="AB55" s="114"/>
      <c r="AC55" s="105" t="s">
        <v>160</v>
      </c>
      <c r="AD55" s="116" t="s">
        <v>161</v>
      </c>
    </row>
    <row r="56" spans="5:30" ht="205" x14ac:dyDescent="0.3">
      <c r="E56" s="107"/>
      <c r="F56" s="108"/>
      <c r="G56" s="117"/>
      <c r="H56" s="110" t="s">
        <v>162</v>
      </c>
      <c r="I56" s="111"/>
      <c r="J56" s="112"/>
      <c r="K56" s="103" t="s">
        <v>163</v>
      </c>
      <c r="L56" s="104" t="s">
        <v>164</v>
      </c>
      <c r="M56" s="104" t="s">
        <v>165</v>
      </c>
      <c r="N56" s="104"/>
      <c r="O56" s="113" t="s">
        <v>166</v>
      </c>
      <c r="P56" s="104"/>
      <c r="Q56" s="113" t="s">
        <v>167</v>
      </c>
      <c r="R56" s="113" t="s">
        <v>168</v>
      </c>
      <c r="S56" s="113" t="s">
        <v>169</v>
      </c>
      <c r="T56" s="113" t="s">
        <v>170</v>
      </c>
      <c r="U56" s="113">
        <v>4.2</v>
      </c>
      <c r="V56" s="113">
        <v>1.6</v>
      </c>
      <c r="W56" s="104"/>
      <c r="X56" s="113">
        <v>3.1</v>
      </c>
      <c r="Y56" s="113" t="s">
        <v>171</v>
      </c>
      <c r="Z56" s="113"/>
      <c r="AA56" s="105" t="s">
        <v>84</v>
      </c>
      <c r="AB56" s="114"/>
      <c r="AC56" s="114"/>
      <c r="AD56" s="116"/>
    </row>
    <row r="57" spans="5:30" ht="319" x14ac:dyDescent="0.3">
      <c r="E57" s="107"/>
      <c r="F57" s="108"/>
      <c r="G57" s="118" t="s">
        <v>172</v>
      </c>
      <c r="H57" s="110" t="s">
        <v>173</v>
      </c>
      <c r="I57" s="111"/>
      <c r="J57" s="112"/>
      <c r="K57" s="104" t="s">
        <v>174</v>
      </c>
      <c r="L57" s="104" t="s">
        <v>175</v>
      </c>
      <c r="M57" s="104" t="s">
        <v>176</v>
      </c>
      <c r="N57" s="104"/>
      <c r="O57" s="104" t="s">
        <v>177</v>
      </c>
      <c r="P57" s="104" t="s">
        <v>93</v>
      </c>
      <c r="Q57" s="104" t="s">
        <v>178</v>
      </c>
      <c r="R57" s="104" t="s">
        <v>179</v>
      </c>
      <c r="S57" s="104"/>
      <c r="T57" s="104" t="s">
        <v>180</v>
      </c>
      <c r="U57" s="104" t="s">
        <v>155</v>
      </c>
      <c r="V57" s="104"/>
      <c r="W57" s="104"/>
      <c r="X57" s="104" t="s">
        <v>181</v>
      </c>
      <c r="Y57" s="113" t="s">
        <v>96</v>
      </c>
      <c r="Z57" s="113" t="s">
        <v>111</v>
      </c>
      <c r="AA57" s="105" t="s">
        <v>182</v>
      </c>
      <c r="AB57" s="114"/>
      <c r="AC57" s="105" t="s">
        <v>120</v>
      </c>
      <c r="AD57" s="116" t="s">
        <v>161</v>
      </c>
    </row>
    <row r="58" spans="5:30" ht="205" x14ac:dyDescent="0.3">
      <c r="E58" s="107"/>
      <c r="F58" s="108"/>
      <c r="G58" s="119"/>
      <c r="H58" s="110" t="s">
        <v>183</v>
      </c>
      <c r="I58" s="111"/>
      <c r="J58" s="112"/>
      <c r="K58" s="104" t="s">
        <v>184</v>
      </c>
      <c r="L58" s="104" t="s">
        <v>185</v>
      </c>
      <c r="M58" s="104" t="s">
        <v>186</v>
      </c>
      <c r="N58" s="104"/>
      <c r="O58" s="104" t="s">
        <v>187</v>
      </c>
      <c r="P58" s="104" t="s">
        <v>93</v>
      </c>
      <c r="Q58" s="104" t="s">
        <v>188</v>
      </c>
      <c r="R58" s="104" t="s">
        <v>179</v>
      </c>
      <c r="S58" s="104"/>
      <c r="T58" s="104" t="s">
        <v>180</v>
      </c>
      <c r="U58" s="104" t="s">
        <v>155</v>
      </c>
      <c r="V58" s="104"/>
      <c r="W58" s="104"/>
      <c r="X58" s="104" t="s">
        <v>181</v>
      </c>
      <c r="Y58" s="113" t="s">
        <v>96</v>
      </c>
      <c r="Z58" s="113" t="s">
        <v>189</v>
      </c>
      <c r="AA58" s="105" t="s">
        <v>182</v>
      </c>
      <c r="AB58" s="114"/>
      <c r="AC58" s="105" t="s">
        <v>120</v>
      </c>
      <c r="AD58" s="116" t="s">
        <v>161</v>
      </c>
    </row>
    <row r="59" spans="5:30" ht="304.5" x14ac:dyDescent="0.3">
      <c r="E59" s="107"/>
      <c r="F59" s="108"/>
      <c r="G59" s="119"/>
      <c r="H59" s="110" t="s">
        <v>190</v>
      </c>
      <c r="I59" s="111"/>
      <c r="J59" s="112"/>
      <c r="K59" s="104" t="s">
        <v>191</v>
      </c>
      <c r="L59" s="104" t="s">
        <v>192</v>
      </c>
      <c r="M59" s="104" t="s">
        <v>193</v>
      </c>
      <c r="N59" s="104"/>
      <c r="O59" s="104" t="s">
        <v>194</v>
      </c>
      <c r="P59" s="104" t="s">
        <v>93</v>
      </c>
      <c r="Q59" s="104" t="s">
        <v>195</v>
      </c>
      <c r="R59" s="104" t="s">
        <v>108</v>
      </c>
      <c r="S59" s="104"/>
      <c r="T59" s="104" t="s">
        <v>196</v>
      </c>
      <c r="U59" s="104" t="s">
        <v>155</v>
      </c>
      <c r="V59" s="104" t="s">
        <v>197</v>
      </c>
      <c r="W59" s="104" t="s">
        <v>198</v>
      </c>
      <c r="X59" s="104" t="s">
        <v>181</v>
      </c>
      <c r="Y59" s="113" t="s">
        <v>96</v>
      </c>
      <c r="Z59" s="113" t="s">
        <v>111</v>
      </c>
      <c r="AA59" s="114" t="s">
        <v>182</v>
      </c>
      <c r="AB59" s="105" t="s">
        <v>199</v>
      </c>
      <c r="AC59" s="105" t="s">
        <v>200</v>
      </c>
      <c r="AD59" s="116" t="s">
        <v>161</v>
      </c>
    </row>
    <row r="60" spans="5:30" ht="159.5" x14ac:dyDescent="0.3">
      <c r="E60" s="107"/>
      <c r="F60" s="108"/>
      <c r="G60" s="119"/>
      <c r="H60" s="110" t="s">
        <v>201</v>
      </c>
      <c r="I60" s="111"/>
      <c r="J60" s="112"/>
      <c r="K60" s="104" t="s">
        <v>202</v>
      </c>
      <c r="L60" s="104" t="s">
        <v>203</v>
      </c>
      <c r="M60" s="104" t="s">
        <v>204</v>
      </c>
      <c r="N60" s="104"/>
      <c r="O60" s="104" t="s">
        <v>194</v>
      </c>
      <c r="P60" s="104" t="s">
        <v>93</v>
      </c>
      <c r="Q60" s="104" t="s">
        <v>188</v>
      </c>
      <c r="R60" s="104" t="s">
        <v>179</v>
      </c>
      <c r="S60" s="104"/>
      <c r="T60" s="104" t="s">
        <v>180</v>
      </c>
      <c r="U60" s="104" t="s">
        <v>155</v>
      </c>
      <c r="V60" s="104" t="s">
        <v>197</v>
      </c>
      <c r="W60" s="104"/>
      <c r="X60" s="104" t="s">
        <v>181</v>
      </c>
      <c r="Y60" s="113" t="s">
        <v>96</v>
      </c>
      <c r="Z60" s="113" t="s">
        <v>111</v>
      </c>
      <c r="AA60" s="114" t="s">
        <v>182</v>
      </c>
      <c r="AB60" s="105" t="s">
        <v>199</v>
      </c>
      <c r="AC60" s="105" t="s">
        <v>120</v>
      </c>
      <c r="AD60" s="116" t="s">
        <v>161</v>
      </c>
    </row>
    <row r="61" spans="5:30" ht="174" x14ac:dyDescent="0.3">
      <c r="E61" s="107"/>
      <c r="F61" s="108"/>
      <c r="G61" s="119"/>
      <c r="H61" s="100" t="s">
        <v>205</v>
      </c>
      <c r="I61" s="101"/>
      <c r="J61" s="102"/>
      <c r="K61" s="104" t="s">
        <v>206</v>
      </c>
      <c r="L61" s="104" t="s">
        <v>207</v>
      </c>
      <c r="M61" s="104" t="s">
        <v>208</v>
      </c>
      <c r="N61" s="104"/>
      <c r="O61" s="104" t="s">
        <v>194</v>
      </c>
      <c r="P61" s="104" t="s">
        <v>93</v>
      </c>
      <c r="Q61" s="104" t="s">
        <v>188</v>
      </c>
      <c r="R61" s="104" t="s">
        <v>179</v>
      </c>
      <c r="S61" s="104"/>
      <c r="T61" s="104" t="s">
        <v>209</v>
      </c>
      <c r="U61" s="104" t="s">
        <v>155</v>
      </c>
      <c r="V61" s="104" t="s">
        <v>197</v>
      </c>
      <c r="W61" s="104"/>
      <c r="X61" s="104" t="s">
        <v>181</v>
      </c>
      <c r="Y61" s="113" t="s">
        <v>96</v>
      </c>
      <c r="Z61" s="113" t="s">
        <v>111</v>
      </c>
      <c r="AA61" s="114" t="s">
        <v>182</v>
      </c>
      <c r="AB61" s="114"/>
      <c r="AC61" s="105" t="s">
        <v>120</v>
      </c>
      <c r="AD61" s="116" t="s">
        <v>161</v>
      </c>
    </row>
    <row r="62" spans="5:30" ht="232" x14ac:dyDescent="0.3">
      <c r="E62" s="107"/>
      <c r="F62" s="108"/>
      <c r="G62" s="119"/>
      <c r="H62" s="100" t="s">
        <v>210</v>
      </c>
      <c r="I62" s="101"/>
      <c r="J62" s="102"/>
      <c r="K62" s="104" t="s">
        <v>211</v>
      </c>
      <c r="L62" s="104" t="s">
        <v>212</v>
      </c>
      <c r="M62" s="104" t="s">
        <v>213</v>
      </c>
      <c r="N62" s="104"/>
      <c r="O62" s="104" t="s">
        <v>194</v>
      </c>
      <c r="P62" s="104" t="s">
        <v>93</v>
      </c>
      <c r="Q62" s="104" t="s">
        <v>188</v>
      </c>
      <c r="R62" s="104" t="s">
        <v>214</v>
      </c>
      <c r="S62" s="104"/>
      <c r="T62" s="104" t="s">
        <v>215</v>
      </c>
      <c r="U62" s="104" t="s">
        <v>155</v>
      </c>
      <c r="V62" s="104" t="s">
        <v>197</v>
      </c>
      <c r="W62" s="104"/>
      <c r="X62" s="104" t="s">
        <v>181</v>
      </c>
      <c r="Y62" s="113" t="s">
        <v>96</v>
      </c>
      <c r="Z62" s="113" t="s">
        <v>216</v>
      </c>
      <c r="AA62" s="114" t="s">
        <v>182</v>
      </c>
      <c r="AB62" s="114"/>
      <c r="AC62" s="105" t="s">
        <v>217</v>
      </c>
      <c r="AD62" s="116" t="s">
        <v>161</v>
      </c>
    </row>
    <row r="63" spans="5:30" ht="130.5" x14ac:dyDescent="0.3">
      <c r="E63" s="107"/>
      <c r="F63" s="108"/>
      <c r="G63" s="119"/>
      <c r="H63" s="120" t="s">
        <v>218</v>
      </c>
      <c r="I63" s="121"/>
      <c r="J63" s="122"/>
      <c r="K63" s="123" t="s">
        <v>219</v>
      </c>
      <c r="L63" s="123" t="s">
        <v>220</v>
      </c>
      <c r="M63" s="123" t="s">
        <v>221</v>
      </c>
      <c r="N63" s="124"/>
      <c r="O63" s="125" t="s">
        <v>222</v>
      </c>
      <c r="P63" s="123"/>
      <c r="Q63" s="123"/>
      <c r="R63" s="125" t="s">
        <v>168</v>
      </c>
      <c r="S63" s="125" t="s">
        <v>169</v>
      </c>
      <c r="T63" s="125" t="s">
        <v>170</v>
      </c>
      <c r="U63" s="125">
        <v>4.2</v>
      </c>
      <c r="V63" s="125">
        <v>1.6</v>
      </c>
      <c r="W63" s="125"/>
      <c r="X63" s="125">
        <v>3.1</v>
      </c>
      <c r="Y63" s="125" t="s">
        <v>171</v>
      </c>
      <c r="Z63" s="125"/>
      <c r="AA63" s="126" t="s">
        <v>223</v>
      </c>
      <c r="AB63" s="127"/>
      <c r="AC63" s="127"/>
      <c r="AD63" s="128"/>
    </row>
    <row r="64" spans="5:30" ht="277.5" x14ac:dyDescent="0.3">
      <c r="E64" s="107"/>
      <c r="F64" s="129" t="s">
        <v>28</v>
      </c>
      <c r="G64" s="130" t="s">
        <v>224</v>
      </c>
      <c r="H64" s="130" t="s">
        <v>225</v>
      </c>
      <c r="I64" s="130"/>
      <c r="J64" s="130"/>
      <c r="K64" s="131" t="s">
        <v>226</v>
      </c>
      <c r="L64" s="131" t="s">
        <v>227</v>
      </c>
      <c r="M64" s="131" t="s">
        <v>228</v>
      </c>
      <c r="N64" s="131"/>
      <c r="O64" s="131" t="s">
        <v>229</v>
      </c>
      <c r="P64" s="131" t="s">
        <v>230</v>
      </c>
      <c r="Q64" s="131" t="s">
        <v>231</v>
      </c>
      <c r="R64" s="131" t="s">
        <v>76</v>
      </c>
      <c r="S64" s="131"/>
      <c r="T64" s="131" t="s">
        <v>232</v>
      </c>
      <c r="U64" s="131" t="s">
        <v>109</v>
      </c>
      <c r="V64" s="131" t="s">
        <v>233</v>
      </c>
      <c r="W64" s="131"/>
      <c r="X64" s="131" t="s">
        <v>158</v>
      </c>
      <c r="Y64" s="131" t="s">
        <v>234</v>
      </c>
      <c r="Z64" s="132" t="s">
        <v>235</v>
      </c>
      <c r="AA64" s="133" t="s">
        <v>236</v>
      </c>
      <c r="AB64" s="134"/>
      <c r="AC64" s="134"/>
      <c r="AD64" s="135" t="s">
        <v>161</v>
      </c>
    </row>
    <row r="65" spans="5:30" ht="409.5" x14ac:dyDescent="0.3">
      <c r="E65" s="107"/>
      <c r="F65" s="136"/>
      <c r="G65" s="130"/>
      <c r="H65" s="130" t="s">
        <v>237</v>
      </c>
      <c r="I65" s="130"/>
      <c r="J65" s="130"/>
      <c r="K65" s="131" t="s">
        <v>211</v>
      </c>
      <c r="L65" s="131" t="s">
        <v>238</v>
      </c>
      <c r="M65" s="131" t="s">
        <v>239</v>
      </c>
      <c r="N65" s="131"/>
      <c r="O65" s="131" t="s">
        <v>229</v>
      </c>
      <c r="P65" s="131" t="s">
        <v>240</v>
      </c>
      <c r="Q65" s="131" t="s">
        <v>241</v>
      </c>
      <c r="R65" s="131" t="s">
        <v>76</v>
      </c>
      <c r="S65" s="131"/>
      <c r="T65" s="131" t="s">
        <v>242</v>
      </c>
      <c r="U65" s="131" t="s">
        <v>109</v>
      </c>
      <c r="V65" s="131" t="s">
        <v>233</v>
      </c>
      <c r="W65" s="131"/>
      <c r="X65" s="131" t="s">
        <v>158</v>
      </c>
      <c r="Y65" s="131" t="s">
        <v>234</v>
      </c>
      <c r="Z65" s="132" t="s">
        <v>235</v>
      </c>
      <c r="AA65" s="133" t="s">
        <v>236</v>
      </c>
      <c r="AB65" s="134"/>
      <c r="AC65" s="134"/>
      <c r="AD65" s="135" t="s">
        <v>161</v>
      </c>
    </row>
    <row r="66" spans="5:30" ht="319" x14ac:dyDescent="0.3">
      <c r="E66" s="107"/>
      <c r="F66" s="136"/>
      <c r="G66" s="130"/>
      <c r="H66" s="130" t="s">
        <v>243</v>
      </c>
      <c r="I66" s="130"/>
      <c r="J66" s="130"/>
      <c r="K66" s="131" t="s">
        <v>211</v>
      </c>
      <c r="L66" s="131" t="s">
        <v>244</v>
      </c>
      <c r="M66" s="131" t="s">
        <v>245</v>
      </c>
      <c r="N66" s="131"/>
      <c r="O66" s="131" t="s">
        <v>229</v>
      </c>
      <c r="P66" s="131" t="s">
        <v>240</v>
      </c>
      <c r="Q66" s="131" t="s">
        <v>241</v>
      </c>
      <c r="R66" s="131" t="s">
        <v>76</v>
      </c>
      <c r="S66" s="131"/>
      <c r="T66" s="132" t="s">
        <v>246</v>
      </c>
      <c r="U66" s="131" t="s">
        <v>109</v>
      </c>
      <c r="V66" s="131" t="s">
        <v>233</v>
      </c>
      <c r="W66" s="131"/>
      <c r="X66" s="131" t="s">
        <v>158</v>
      </c>
      <c r="Y66" s="131" t="s">
        <v>234</v>
      </c>
      <c r="Z66" s="132" t="s">
        <v>235</v>
      </c>
      <c r="AA66" s="133" t="s">
        <v>247</v>
      </c>
      <c r="AB66" s="134"/>
      <c r="AC66" s="134"/>
      <c r="AD66" s="135" t="s">
        <v>161</v>
      </c>
    </row>
    <row r="67" spans="5:30" ht="290" x14ac:dyDescent="0.3">
      <c r="E67" s="107"/>
      <c r="F67" s="136"/>
      <c r="G67" s="130"/>
      <c r="H67" s="130" t="s">
        <v>248</v>
      </c>
      <c r="I67" s="130"/>
      <c r="J67" s="130"/>
      <c r="K67" s="131" t="s">
        <v>211</v>
      </c>
      <c r="L67" s="131" t="s">
        <v>227</v>
      </c>
      <c r="M67" s="131" t="s">
        <v>249</v>
      </c>
      <c r="N67" s="131" t="s">
        <v>250</v>
      </c>
      <c r="O67" s="131" t="s">
        <v>251</v>
      </c>
      <c r="P67" s="131" t="s">
        <v>240</v>
      </c>
      <c r="Q67" s="131" t="s">
        <v>252</v>
      </c>
      <c r="R67" s="131" t="s">
        <v>253</v>
      </c>
      <c r="S67" s="131" t="s">
        <v>254</v>
      </c>
      <c r="T67" s="131" t="s">
        <v>255</v>
      </c>
      <c r="U67" s="131" t="s">
        <v>109</v>
      </c>
      <c r="V67" s="131"/>
      <c r="W67" s="131"/>
      <c r="X67" s="131" t="s">
        <v>158</v>
      </c>
      <c r="Y67" s="131" t="s">
        <v>234</v>
      </c>
      <c r="Z67" s="132" t="s">
        <v>235</v>
      </c>
      <c r="AA67" s="133" t="s">
        <v>247</v>
      </c>
      <c r="AB67" s="134"/>
      <c r="AC67" s="134"/>
      <c r="AD67" s="135" t="s">
        <v>161</v>
      </c>
    </row>
    <row r="68" spans="5:30" ht="263" x14ac:dyDescent="0.3">
      <c r="E68" s="107"/>
      <c r="F68" s="136"/>
      <c r="G68" s="130"/>
      <c r="H68" s="137" t="s">
        <v>256</v>
      </c>
      <c r="I68" s="138"/>
      <c r="J68" s="139"/>
      <c r="K68" s="131" t="s">
        <v>211</v>
      </c>
      <c r="L68" s="131" t="s">
        <v>257</v>
      </c>
      <c r="M68" s="131" t="s">
        <v>258</v>
      </c>
      <c r="N68" s="131"/>
      <c r="O68" s="131" t="s">
        <v>251</v>
      </c>
      <c r="P68" s="131" t="s">
        <v>259</v>
      </c>
      <c r="Q68" s="131"/>
      <c r="R68" s="131"/>
      <c r="S68" s="131"/>
      <c r="T68" s="131"/>
      <c r="U68" s="131"/>
      <c r="V68" s="131"/>
      <c r="W68" s="131"/>
      <c r="X68" s="131"/>
      <c r="Y68" s="131"/>
      <c r="Z68" s="131" t="s">
        <v>260</v>
      </c>
      <c r="AA68" s="133" t="s">
        <v>223</v>
      </c>
      <c r="AB68" s="133"/>
      <c r="AC68" s="133"/>
      <c r="AD68" s="135"/>
    </row>
    <row r="69" spans="5:30" ht="362.5" x14ac:dyDescent="0.3">
      <c r="E69" s="107"/>
      <c r="F69" s="136"/>
      <c r="G69" s="130"/>
      <c r="H69" s="140" t="s">
        <v>261</v>
      </c>
      <c r="I69" s="140"/>
      <c r="J69" s="140"/>
      <c r="K69" s="131" t="s">
        <v>211</v>
      </c>
      <c r="L69" s="131" t="s">
        <v>262</v>
      </c>
      <c r="M69" s="131" t="s">
        <v>263</v>
      </c>
      <c r="N69" s="131"/>
      <c r="O69" s="131" t="s">
        <v>264</v>
      </c>
      <c r="P69" s="131" t="s">
        <v>240</v>
      </c>
      <c r="Q69" s="131"/>
      <c r="R69" s="131" t="s">
        <v>94</v>
      </c>
      <c r="S69" s="131"/>
      <c r="T69" s="132" t="s">
        <v>265</v>
      </c>
      <c r="U69" s="131"/>
      <c r="V69" s="131"/>
      <c r="W69" s="131"/>
      <c r="X69" s="131"/>
      <c r="Y69" s="131" t="s">
        <v>234</v>
      </c>
      <c r="Z69" s="132"/>
      <c r="AA69" s="133" t="s">
        <v>266</v>
      </c>
      <c r="AB69" s="133"/>
      <c r="AC69" s="134"/>
      <c r="AD69" s="135"/>
    </row>
    <row r="70" spans="5:30" ht="130.5" x14ac:dyDescent="0.3">
      <c r="E70" s="107"/>
      <c r="F70" s="136"/>
      <c r="G70" s="130"/>
      <c r="H70" s="137" t="s">
        <v>267</v>
      </c>
      <c r="I70" s="138"/>
      <c r="J70" s="139"/>
      <c r="K70" s="131" t="s">
        <v>211</v>
      </c>
      <c r="L70" s="131" t="s">
        <v>211</v>
      </c>
      <c r="M70" s="131" t="s">
        <v>268</v>
      </c>
      <c r="N70" s="141"/>
      <c r="O70" s="132" t="s">
        <v>269</v>
      </c>
      <c r="P70" s="131"/>
      <c r="Q70" s="132" t="s">
        <v>167</v>
      </c>
      <c r="R70" s="132" t="s">
        <v>168</v>
      </c>
      <c r="S70" s="132" t="s">
        <v>169</v>
      </c>
      <c r="T70" s="132" t="s">
        <v>170</v>
      </c>
      <c r="U70" s="132">
        <v>4.2</v>
      </c>
      <c r="V70" s="132">
        <v>1.6</v>
      </c>
      <c r="W70" s="132"/>
      <c r="X70" s="132">
        <v>3.1</v>
      </c>
      <c r="Y70" s="132" t="s">
        <v>171</v>
      </c>
      <c r="Z70" s="132"/>
      <c r="AA70" s="134"/>
      <c r="AB70" s="133"/>
      <c r="AC70" s="134"/>
      <c r="AD70" s="135"/>
    </row>
    <row r="71" spans="5:30" ht="391.5" x14ac:dyDescent="0.3">
      <c r="E71" s="107"/>
      <c r="F71" s="136"/>
      <c r="G71" s="142" t="s">
        <v>270</v>
      </c>
      <c r="H71" s="130" t="s">
        <v>271</v>
      </c>
      <c r="I71" s="130"/>
      <c r="J71" s="130"/>
      <c r="K71" s="131" t="s">
        <v>272</v>
      </c>
      <c r="L71" s="131" t="s">
        <v>273</v>
      </c>
      <c r="M71" s="131" t="s">
        <v>274</v>
      </c>
      <c r="N71" s="131"/>
      <c r="O71" s="131" t="s">
        <v>275</v>
      </c>
      <c r="P71" s="131" t="s">
        <v>276</v>
      </c>
      <c r="Q71" s="131"/>
      <c r="R71" s="131" t="s">
        <v>277</v>
      </c>
      <c r="S71" s="131"/>
      <c r="T71" s="132" t="s">
        <v>278</v>
      </c>
      <c r="U71" s="132"/>
      <c r="V71" s="131" t="s">
        <v>279</v>
      </c>
      <c r="W71" s="131"/>
      <c r="X71" s="131"/>
      <c r="Y71" s="132" t="s">
        <v>280</v>
      </c>
      <c r="Z71" s="132" t="s">
        <v>235</v>
      </c>
      <c r="AA71" s="133" t="s">
        <v>281</v>
      </c>
      <c r="AB71" s="133" t="s">
        <v>282</v>
      </c>
      <c r="AC71" s="134"/>
      <c r="AD71" s="143" t="s">
        <v>283</v>
      </c>
    </row>
    <row r="72" spans="5:30" ht="232" x14ac:dyDescent="0.3">
      <c r="E72" s="107"/>
      <c r="F72" s="136"/>
      <c r="G72" s="144"/>
      <c r="H72" s="130" t="s">
        <v>284</v>
      </c>
      <c r="I72" s="130"/>
      <c r="J72" s="130"/>
      <c r="K72" s="131" t="s">
        <v>285</v>
      </c>
      <c r="L72" s="131" t="s">
        <v>286</v>
      </c>
      <c r="M72" s="131" t="s">
        <v>287</v>
      </c>
      <c r="N72" s="131" t="s">
        <v>288</v>
      </c>
      <c r="O72" s="131" t="s">
        <v>289</v>
      </c>
      <c r="P72" s="131" t="s">
        <v>276</v>
      </c>
      <c r="Q72" s="131"/>
      <c r="R72" s="131" t="s">
        <v>277</v>
      </c>
      <c r="S72" s="131"/>
      <c r="T72" s="132" t="s">
        <v>290</v>
      </c>
      <c r="U72" s="132"/>
      <c r="V72" s="131"/>
      <c r="W72" s="131"/>
      <c r="X72" s="131"/>
      <c r="Y72" s="132" t="s">
        <v>280</v>
      </c>
      <c r="Z72" s="131" t="s">
        <v>291</v>
      </c>
      <c r="AA72" s="133" t="s">
        <v>281</v>
      </c>
      <c r="AB72" s="133"/>
      <c r="AC72" s="133"/>
      <c r="AD72" s="143"/>
    </row>
    <row r="73" spans="5:30" ht="217.5" x14ac:dyDescent="0.3">
      <c r="E73" s="107"/>
      <c r="F73" s="136"/>
      <c r="G73" s="144"/>
      <c r="H73" s="130" t="s">
        <v>292</v>
      </c>
      <c r="I73" s="130"/>
      <c r="J73" s="130"/>
      <c r="K73" s="131" t="s">
        <v>285</v>
      </c>
      <c r="L73" s="131" t="s">
        <v>293</v>
      </c>
      <c r="M73" s="131" t="s">
        <v>294</v>
      </c>
      <c r="N73" s="131" t="s">
        <v>295</v>
      </c>
      <c r="O73" s="131" t="s">
        <v>296</v>
      </c>
      <c r="P73" s="131" t="s">
        <v>297</v>
      </c>
      <c r="Q73" s="131"/>
      <c r="R73" s="131" t="s">
        <v>298</v>
      </c>
      <c r="S73" s="131"/>
      <c r="T73" s="132" t="s">
        <v>290</v>
      </c>
      <c r="U73" s="132"/>
      <c r="V73" s="131"/>
      <c r="W73" s="131"/>
      <c r="X73" s="131"/>
      <c r="Y73" s="132" t="s">
        <v>299</v>
      </c>
      <c r="Z73" s="131" t="s">
        <v>300</v>
      </c>
      <c r="AA73" s="133" t="s">
        <v>281</v>
      </c>
      <c r="AB73" s="133"/>
      <c r="AC73" s="133"/>
      <c r="AD73" s="143"/>
    </row>
    <row r="74" spans="5:30" ht="130.5" x14ac:dyDescent="0.3">
      <c r="E74" s="107"/>
      <c r="F74" s="136"/>
      <c r="G74" s="144"/>
      <c r="H74" s="137" t="s">
        <v>301</v>
      </c>
      <c r="I74" s="138"/>
      <c r="J74" s="139"/>
      <c r="K74" s="131" t="s">
        <v>285</v>
      </c>
      <c r="L74" s="131" t="s">
        <v>302</v>
      </c>
      <c r="M74" s="131" t="s">
        <v>303</v>
      </c>
      <c r="N74" s="131"/>
      <c r="O74" s="131" t="s">
        <v>304</v>
      </c>
      <c r="P74" s="131"/>
      <c r="Q74" s="131"/>
      <c r="R74" s="131" t="s">
        <v>277</v>
      </c>
      <c r="S74" s="131"/>
      <c r="T74" s="132" t="s">
        <v>290</v>
      </c>
      <c r="U74" s="132"/>
      <c r="V74" s="131"/>
      <c r="W74" s="131"/>
      <c r="X74" s="131"/>
      <c r="Y74" s="132"/>
      <c r="Z74" s="131"/>
      <c r="AA74" s="133"/>
      <c r="AB74" s="133"/>
      <c r="AC74" s="133"/>
      <c r="AD74" s="143"/>
    </row>
    <row r="75" spans="5:30" ht="232" x14ac:dyDescent="0.3">
      <c r="E75" s="107"/>
      <c r="F75" s="145"/>
      <c r="G75" s="146"/>
      <c r="H75" s="147" t="s">
        <v>305</v>
      </c>
      <c r="I75" s="148"/>
      <c r="J75" s="149"/>
      <c r="K75" s="131" t="s">
        <v>306</v>
      </c>
      <c r="L75" s="131" t="s">
        <v>307</v>
      </c>
      <c r="M75" s="131" t="s">
        <v>308</v>
      </c>
      <c r="N75" s="131"/>
      <c r="O75" s="131" t="s">
        <v>309</v>
      </c>
      <c r="P75" s="131" t="s">
        <v>276</v>
      </c>
      <c r="Q75" s="131"/>
      <c r="R75" s="131" t="s">
        <v>277</v>
      </c>
      <c r="S75" s="131"/>
      <c r="T75" s="131"/>
      <c r="U75" s="131"/>
      <c r="V75" s="131" t="s">
        <v>233</v>
      </c>
      <c r="W75" s="131"/>
      <c r="X75" s="131"/>
      <c r="Y75" s="132" t="s">
        <v>280</v>
      </c>
      <c r="Z75" s="131"/>
      <c r="AA75" s="133"/>
      <c r="AB75" s="133"/>
      <c r="AC75" s="133"/>
      <c r="AD75" s="143"/>
    </row>
    <row r="76" spans="5:30" ht="232" x14ac:dyDescent="0.3">
      <c r="E76" s="107"/>
      <c r="F76" s="150" t="s">
        <v>310</v>
      </c>
      <c r="G76" s="130" t="s">
        <v>311</v>
      </c>
      <c r="H76" s="130" t="s">
        <v>312</v>
      </c>
      <c r="I76" s="130"/>
      <c r="J76" s="130"/>
      <c r="K76" s="131" t="s">
        <v>313</v>
      </c>
      <c r="L76" s="131" t="s">
        <v>314</v>
      </c>
      <c r="M76" s="131" t="s">
        <v>315</v>
      </c>
      <c r="N76" s="131" t="s">
        <v>316</v>
      </c>
      <c r="O76" s="131"/>
      <c r="P76" s="131" t="s">
        <v>317</v>
      </c>
      <c r="Q76" s="131"/>
      <c r="R76" s="131" t="s">
        <v>318</v>
      </c>
      <c r="S76" s="131" t="s">
        <v>319</v>
      </c>
      <c r="T76" s="131"/>
      <c r="U76" s="131" t="s">
        <v>320</v>
      </c>
      <c r="V76" s="131"/>
      <c r="W76" s="131"/>
      <c r="X76" s="131"/>
      <c r="Y76" s="131"/>
      <c r="Z76" s="131"/>
      <c r="AA76" s="133"/>
      <c r="AB76" s="133" t="s">
        <v>321</v>
      </c>
      <c r="AC76" s="133"/>
      <c r="AD76" s="143"/>
    </row>
    <row r="77" spans="5:30" ht="189" thickBot="1" x14ac:dyDescent="0.35">
      <c r="E77" s="107"/>
      <c r="F77" s="129"/>
      <c r="G77" s="151"/>
      <c r="H77" s="151" t="s">
        <v>322</v>
      </c>
      <c r="I77" s="151"/>
      <c r="J77" s="151"/>
      <c r="K77" s="152" t="s">
        <v>323</v>
      </c>
      <c r="L77" s="152" t="s">
        <v>307</v>
      </c>
      <c r="M77" s="152" t="s">
        <v>324</v>
      </c>
      <c r="N77" s="152" t="s">
        <v>316</v>
      </c>
      <c r="O77" s="152"/>
      <c r="P77" s="152" t="s">
        <v>317</v>
      </c>
      <c r="Q77" s="152"/>
      <c r="R77" s="152"/>
      <c r="S77" s="152"/>
      <c r="T77" s="152"/>
      <c r="U77" s="152"/>
      <c r="V77" s="152"/>
      <c r="W77" s="152"/>
      <c r="X77" s="152"/>
      <c r="Y77" s="152"/>
      <c r="Z77" s="152"/>
      <c r="AA77" s="153"/>
      <c r="AB77" s="153"/>
      <c r="AC77" s="153"/>
      <c r="AD77" s="154"/>
    </row>
    <row r="78" spans="5:30" ht="249" thickTop="1" x14ac:dyDescent="0.3">
      <c r="E78" s="155" t="s">
        <v>325</v>
      </c>
      <c r="F78" s="156" t="s">
        <v>326</v>
      </c>
      <c r="G78" s="157"/>
      <c r="H78" s="158" t="s">
        <v>327</v>
      </c>
      <c r="I78" s="158"/>
      <c r="J78" s="158"/>
      <c r="K78" s="159" t="s">
        <v>328</v>
      </c>
      <c r="L78" s="159" t="s">
        <v>329</v>
      </c>
      <c r="M78" s="159" t="s">
        <v>330</v>
      </c>
      <c r="N78" s="159" t="s">
        <v>72</v>
      </c>
      <c r="O78" s="159" t="s">
        <v>331</v>
      </c>
      <c r="P78" s="159" t="s">
        <v>332</v>
      </c>
      <c r="Q78" s="159" t="s">
        <v>75</v>
      </c>
      <c r="R78" s="159"/>
      <c r="S78" s="159"/>
      <c r="T78" s="159" t="s">
        <v>333</v>
      </c>
      <c r="U78" s="159" t="s">
        <v>334</v>
      </c>
      <c r="V78" s="159" t="s">
        <v>335</v>
      </c>
      <c r="W78" s="159" t="s">
        <v>80</v>
      </c>
      <c r="X78" s="159" t="s">
        <v>336</v>
      </c>
      <c r="Y78" s="159" t="s">
        <v>337</v>
      </c>
      <c r="Z78" s="159"/>
      <c r="AA78" s="160"/>
      <c r="AB78" s="160"/>
      <c r="AC78" s="160"/>
      <c r="AD78" s="161" t="s">
        <v>338</v>
      </c>
    </row>
    <row r="79" spans="5:30" ht="409.5" x14ac:dyDescent="0.3">
      <c r="E79" s="162"/>
      <c r="F79" s="163" t="s">
        <v>339</v>
      </c>
      <c r="G79" s="163"/>
      <c r="H79" s="163" t="s">
        <v>340</v>
      </c>
      <c r="I79" s="163"/>
      <c r="J79" s="163"/>
      <c r="K79" s="164" t="s">
        <v>211</v>
      </c>
      <c r="L79" s="165" t="s">
        <v>341</v>
      </c>
      <c r="M79" s="164" t="s">
        <v>342</v>
      </c>
      <c r="N79" s="164" t="s">
        <v>343</v>
      </c>
      <c r="O79" s="164" t="s">
        <v>344</v>
      </c>
      <c r="P79" s="164" t="s">
        <v>345</v>
      </c>
      <c r="Q79" s="164" t="s">
        <v>346</v>
      </c>
      <c r="R79" s="164" t="s">
        <v>347</v>
      </c>
      <c r="S79" s="164" t="s">
        <v>348</v>
      </c>
      <c r="T79" s="164" t="s">
        <v>349</v>
      </c>
      <c r="U79" s="164" t="s">
        <v>350</v>
      </c>
      <c r="V79" s="164" t="s">
        <v>351</v>
      </c>
      <c r="W79" s="164" t="s">
        <v>352</v>
      </c>
      <c r="X79" s="164" t="s">
        <v>353</v>
      </c>
      <c r="Y79" s="164" t="s">
        <v>354</v>
      </c>
      <c r="Z79" s="164" t="s">
        <v>355</v>
      </c>
      <c r="AA79" s="166"/>
      <c r="AB79" s="166"/>
      <c r="AC79" s="166"/>
      <c r="AD79" s="167" t="s">
        <v>356</v>
      </c>
    </row>
    <row r="80" spans="5:30" ht="335.5" x14ac:dyDescent="0.3">
      <c r="E80" s="162"/>
      <c r="F80" s="163"/>
      <c r="G80" s="163"/>
      <c r="H80" s="163" t="s">
        <v>357</v>
      </c>
      <c r="I80" s="163"/>
      <c r="J80" s="163"/>
      <c r="K80" s="164" t="s">
        <v>211</v>
      </c>
      <c r="L80" s="164" t="s">
        <v>358</v>
      </c>
      <c r="M80" s="164" t="s">
        <v>359</v>
      </c>
      <c r="N80" s="164" t="s">
        <v>360</v>
      </c>
      <c r="O80" s="164" t="s">
        <v>361</v>
      </c>
      <c r="P80" s="164" t="s">
        <v>93</v>
      </c>
      <c r="Q80" s="164" t="s">
        <v>362</v>
      </c>
      <c r="R80" s="164" t="s">
        <v>108</v>
      </c>
      <c r="S80" s="164" t="s">
        <v>118</v>
      </c>
      <c r="T80" s="164" t="s">
        <v>363</v>
      </c>
      <c r="U80" s="164" t="s">
        <v>364</v>
      </c>
      <c r="V80" s="164" t="s">
        <v>365</v>
      </c>
      <c r="W80" s="164" t="s">
        <v>352</v>
      </c>
      <c r="X80" s="164" t="s">
        <v>181</v>
      </c>
      <c r="Y80" s="164" t="s">
        <v>366</v>
      </c>
      <c r="Z80" s="164" t="s">
        <v>356</v>
      </c>
      <c r="AA80" s="166" t="s">
        <v>367</v>
      </c>
      <c r="AB80" s="166"/>
      <c r="AC80" s="166"/>
      <c r="AD80" s="167" t="s">
        <v>356</v>
      </c>
    </row>
    <row r="81" spans="5:30" ht="409.5" x14ac:dyDescent="0.3">
      <c r="E81" s="162"/>
      <c r="F81" s="168" t="s">
        <v>368</v>
      </c>
      <c r="G81" s="169"/>
      <c r="H81" s="163" t="s">
        <v>369</v>
      </c>
      <c r="I81" s="163"/>
      <c r="J81" s="163"/>
      <c r="K81" s="164" t="s">
        <v>211</v>
      </c>
      <c r="L81" s="165" t="s">
        <v>341</v>
      </c>
      <c r="M81" s="164" t="s">
        <v>370</v>
      </c>
      <c r="N81" s="164" t="s">
        <v>371</v>
      </c>
      <c r="O81" s="164" t="s">
        <v>229</v>
      </c>
      <c r="P81" s="164" t="s">
        <v>372</v>
      </c>
      <c r="Q81" s="164" t="s">
        <v>373</v>
      </c>
      <c r="R81" s="164" t="s">
        <v>374</v>
      </c>
      <c r="S81" s="164" t="s">
        <v>254</v>
      </c>
      <c r="T81" s="164" t="s">
        <v>375</v>
      </c>
      <c r="U81" s="164" t="s">
        <v>109</v>
      </c>
      <c r="V81" s="164" t="s">
        <v>376</v>
      </c>
      <c r="W81" s="164" t="s">
        <v>377</v>
      </c>
      <c r="X81" s="170" t="s">
        <v>137</v>
      </c>
      <c r="Y81" s="164" t="s">
        <v>378</v>
      </c>
      <c r="Z81" s="164" t="s">
        <v>379</v>
      </c>
      <c r="AA81" s="166"/>
      <c r="AB81" s="166"/>
      <c r="AC81" s="166"/>
      <c r="AD81" s="171" t="s">
        <v>380</v>
      </c>
    </row>
    <row r="82" spans="5:30" ht="393.5" x14ac:dyDescent="0.3">
      <c r="E82" s="162"/>
      <c r="F82" s="172"/>
      <c r="G82" s="173"/>
      <c r="H82" s="163" t="s">
        <v>381</v>
      </c>
      <c r="I82" s="163"/>
      <c r="J82" s="163"/>
      <c r="K82" s="164" t="s">
        <v>211</v>
      </c>
      <c r="L82" s="164" t="s">
        <v>382</v>
      </c>
      <c r="M82" s="166" t="s">
        <v>383</v>
      </c>
      <c r="N82" s="164" t="s">
        <v>384</v>
      </c>
      <c r="O82" s="164" t="s">
        <v>385</v>
      </c>
      <c r="P82" s="164" t="s">
        <v>386</v>
      </c>
      <c r="Q82" s="164" t="s">
        <v>231</v>
      </c>
      <c r="R82" s="164" t="s">
        <v>387</v>
      </c>
      <c r="S82" s="164" t="s">
        <v>254</v>
      </c>
      <c r="T82" s="164" t="s">
        <v>388</v>
      </c>
      <c r="U82" s="164" t="s">
        <v>109</v>
      </c>
      <c r="V82" s="164" t="s">
        <v>389</v>
      </c>
      <c r="W82" s="164"/>
      <c r="X82" s="170" t="s">
        <v>137</v>
      </c>
      <c r="Y82" s="164" t="s">
        <v>366</v>
      </c>
      <c r="Z82" s="164" t="s">
        <v>379</v>
      </c>
      <c r="AA82" s="166" t="s">
        <v>367</v>
      </c>
      <c r="AB82" s="166"/>
      <c r="AC82" s="166"/>
      <c r="AD82" s="167"/>
    </row>
    <row r="83" spans="5:30" ht="409.5" x14ac:dyDescent="0.3">
      <c r="E83" s="162"/>
      <c r="F83" s="174" t="s">
        <v>390</v>
      </c>
      <c r="G83" s="175" t="s">
        <v>38</v>
      </c>
      <c r="H83" s="163" t="s">
        <v>391</v>
      </c>
      <c r="I83" s="163"/>
      <c r="J83" s="163"/>
      <c r="K83" s="164" t="s">
        <v>211</v>
      </c>
      <c r="L83" s="165" t="s">
        <v>392</v>
      </c>
      <c r="M83" s="164" t="s">
        <v>393</v>
      </c>
      <c r="N83" s="170" t="s">
        <v>384</v>
      </c>
      <c r="O83" s="170" t="s">
        <v>385</v>
      </c>
      <c r="P83" s="164" t="s">
        <v>394</v>
      </c>
      <c r="Q83" s="164" t="s">
        <v>395</v>
      </c>
      <c r="R83" s="164" t="s">
        <v>396</v>
      </c>
      <c r="S83" s="164"/>
      <c r="T83" s="164" t="s">
        <v>397</v>
      </c>
      <c r="U83" s="164" t="s">
        <v>364</v>
      </c>
      <c r="V83" s="164" t="s">
        <v>389</v>
      </c>
      <c r="W83" s="164" t="s">
        <v>398</v>
      </c>
      <c r="X83" s="170" t="s">
        <v>399</v>
      </c>
      <c r="Y83" s="164" t="s">
        <v>366</v>
      </c>
      <c r="Z83" s="164" t="s">
        <v>356</v>
      </c>
      <c r="AA83" s="166" t="s">
        <v>400</v>
      </c>
      <c r="AB83" s="166" t="s">
        <v>401</v>
      </c>
      <c r="AC83" s="166"/>
      <c r="AD83" s="171" t="s">
        <v>402</v>
      </c>
    </row>
    <row r="84" spans="5:30" ht="409.5" x14ac:dyDescent="0.3">
      <c r="E84" s="162"/>
      <c r="F84" s="176"/>
      <c r="G84" s="177"/>
      <c r="H84" s="163" t="s">
        <v>403</v>
      </c>
      <c r="I84" s="163"/>
      <c r="J84" s="163"/>
      <c r="K84" s="164" t="s">
        <v>211</v>
      </c>
      <c r="L84" s="165" t="s">
        <v>404</v>
      </c>
      <c r="M84" s="164" t="s">
        <v>405</v>
      </c>
      <c r="N84" s="170"/>
      <c r="O84" s="170" t="s">
        <v>385</v>
      </c>
      <c r="P84" s="164" t="s">
        <v>406</v>
      </c>
      <c r="Q84" s="164" t="s">
        <v>395</v>
      </c>
      <c r="R84" s="164" t="s">
        <v>407</v>
      </c>
      <c r="S84" s="164"/>
      <c r="T84" s="164" t="s">
        <v>408</v>
      </c>
      <c r="U84" s="164" t="s">
        <v>364</v>
      </c>
      <c r="V84" s="164" t="s">
        <v>409</v>
      </c>
      <c r="W84" s="164"/>
      <c r="X84" s="170" t="s">
        <v>137</v>
      </c>
      <c r="Y84" s="164" t="s">
        <v>366</v>
      </c>
      <c r="Z84" s="164" t="s">
        <v>379</v>
      </c>
      <c r="AA84" s="166" t="s">
        <v>410</v>
      </c>
      <c r="AB84" s="166" t="s">
        <v>411</v>
      </c>
      <c r="AC84" s="166"/>
      <c r="AD84" s="171" t="s">
        <v>283</v>
      </c>
    </row>
    <row r="85" spans="5:30" ht="391.5" x14ac:dyDescent="0.3">
      <c r="E85" s="162"/>
      <c r="F85" s="176"/>
      <c r="G85" s="177"/>
      <c r="H85" s="163" t="s">
        <v>412</v>
      </c>
      <c r="I85" s="163"/>
      <c r="J85" s="163"/>
      <c r="K85" s="164" t="s">
        <v>211</v>
      </c>
      <c r="L85" s="165" t="s">
        <v>413</v>
      </c>
      <c r="M85" s="164" t="s">
        <v>414</v>
      </c>
      <c r="N85" s="170"/>
      <c r="O85" s="170"/>
      <c r="P85" s="164" t="s">
        <v>415</v>
      </c>
      <c r="Q85" s="164" t="s">
        <v>395</v>
      </c>
      <c r="R85" s="164" t="s">
        <v>396</v>
      </c>
      <c r="S85" s="164"/>
      <c r="T85" s="164" t="s">
        <v>416</v>
      </c>
      <c r="U85" s="164" t="s">
        <v>364</v>
      </c>
      <c r="V85" s="164"/>
      <c r="W85" s="164"/>
      <c r="X85" s="164"/>
      <c r="Y85" s="164" t="s">
        <v>417</v>
      </c>
      <c r="Z85" s="170" t="s">
        <v>379</v>
      </c>
      <c r="AA85" s="166" t="s">
        <v>418</v>
      </c>
      <c r="AB85" s="178"/>
      <c r="AC85" s="166"/>
      <c r="AD85" s="171" t="s">
        <v>419</v>
      </c>
    </row>
    <row r="86" spans="5:30" ht="217.5" x14ac:dyDescent="0.3">
      <c r="E86" s="162"/>
      <c r="F86" s="176"/>
      <c r="G86" s="177"/>
      <c r="H86" s="163" t="s">
        <v>420</v>
      </c>
      <c r="I86" s="163"/>
      <c r="J86" s="163"/>
      <c r="K86" s="164" t="s">
        <v>211</v>
      </c>
      <c r="L86" s="165" t="s">
        <v>421</v>
      </c>
      <c r="M86" s="164" t="s">
        <v>422</v>
      </c>
      <c r="N86" s="170"/>
      <c r="O86" s="170"/>
      <c r="P86" s="164" t="s">
        <v>423</v>
      </c>
      <c r="Q86" s="164"/>
      <c r="R86" s="164" t="s">
        <v>424</v>
      </c>
      <c r="S86" s="164" t="s">
        <v>425</v>
      </c>
      <c r="T86" s="164" t="s">
        <v>426</v>
      </c>
      <c r="U86" s="164" t="s">
        <v>364</v>
      </c>
      <c r="V86" s="164"/>
      <c r="W86" s="164"/>
      <c r="X86" s="164"/>
      <c r="Y86" s="164"/>
      <c r="Z86" s="164"/>
      <c r="AA86" s="166" t="s">
        <v>427</v>
      </c>
      <c r="AB86" s="166" t="s">
        <v>428</v>
      </c>
      <c r="AC86" s="166"/>
      <c r="AD86" s="171"/>
    </row>
    <row r="87" spans="5:30" ht="188.5" x14ac:dyDescent="0.3">
      <c r="E87" s="162"/>
      <c r="F87" s="176"/>
      <c r="G87" s="177"/>
      <c r="H87" s="163" t="s">
        <v>429</v>
      </c>
      <c r="I87" s="163"/>
      <c r="J87" s="163"/>
      <c r="K87" s="164" t="s">
        <v>211</v>
      </c>
      <c r="L87" s="164" t="s">
        <v>430</v>
      </c>
      <c r="M87" s="164" t="s">
        <v>431</v>
      </c>
      <c r="N87" s="170"/>
      <c r="O87" s="170"/>
      <c r="P87" s="164" t="s">
        <v>423</v>
      </c>
      <c r="Q87" s="164"/>
      <c r="R87" s="164" t="s">
        <v>432</v>
      </c>
      <c r="S87" s="164"/>
      <c r="T87" s="164" t="s">
        <v>416</v>
      </c>
      <c r="U87" s="164" t="s">
        <v>364</v>
      </c>
      <c r="V87" s="164"/>
      <c r="W87" s="164"/>
      <c r="X87" s="164"/>
      <c r="Y87" s="164"/>
      <c r="Z87" s="164"/>
      <c r="AA87" s="166"/>
      <c r="AB87" s="166"/>
      <c r="AC87" s="166"/>
      <c r="AD87" s="171"/>
    </row>
    <row r="88" spans="5:30" ht="319" x14ac:dyDescent="0.3">
      <c r="E88" s="162"/>
      <c r="F88" s="176"/>
      <c r="G88" s="179"/>
      <c r="H88" s="163" t="s">
        <v>433</v>
      </c>
      <c r="I88" s="163"/>
      <c r="J88" s="163"/>
      <c r="K88" s="164" t="s">
        <v>211</v>
      </c>
      <c r="L88" s="165" t="s">
        <v>434</v>
      </c>
      <c r="M88" s="164" t="s">
        <v>435</v>
      </c>
      <c r="N88" s="170"/>
      <c r="O88" s="170"/>
      <c r="P88" s="164" t="s">
        <v>423</v>
      </c>
      <c r="Q88" s="164"/>
      <c r="R88" s="164" t="s">
        <v>277</v>
      </c>
      <c r="S88" s="164"/>
      <c r="T88" s="164" t="s">
        <v>436</v>
      </c>
      <c r="U88" s="164" t="s">
        <v>437</v>
      </c>
      <c r="V88" s="164"/>
      <c r="W88" s="164"/>
      <c r="X88" s="164"/>
      <c r="Y88" s="164"/>
      <c r="Z88" s="164"/>
      <c r="AA88" s="166" t="s">
        <v>438</v>
      </c>
      <c r="AB88" s="166" t="s">
        <v>439</v>
      </c>
      <c r="AC88" s="166"/>
      <c r="AD88" s="171" t="s">
        <v>79</v>
      </c>
    </row>
    <row r="89" spans="5:30" ht="275.5" x14ac:dyDescent="0.3">
      <c r="E89" s="162"/>
      <c r="F89" s="176"/>
      <c r="G89" s="180" t="s">
        <v>39</v>
      </c>
      <c r="H89" s="163" t="s">
        <v>440</v>
      </c>
      <c r="I89" s="163"/>
      <c r="J89" s="163"/>
      <c r="K89" s="164" t="s">
        <v>211</v>
      </c>
      <c r="L89" s="165" t="s">
        <v>441</v>
      </c>
      <c r="M89" s="164" t="s">
        <v>442</v>
      </c>
      <c r="N89" s="170"/>
      <c r="O89" s="170"/>
      <c r="P89" s="164" t="s">
        <v>423</v>
      </c>
      <c r="Q89" s="164" t="s">
        <v>443</v>
      </c>
      <c r="R89" s="164" t="s">
        <v>396</v>
      </c>
      <c r="S89" s="164"/>
      <c r="T89" s="164" t="s">
        <v>408</v>
      </c>
      <c r="U89" s="164" t="s">
        <v>364</v>
      </c>
      <c r="V89" s="164" t="s">
        <v>444</v>
      </c>
      <c r="W89" s="164"/>
      <c r="X89" s="164"/>
      <c r="Y89" s="164" t="s">
        <v>366</v>
      </c>
      <c r="Z89" s="164"/>
      <c r="AA89" s="166" t="s">
        <v>400</v>
      </c>
      <c r="AB89" s="166"/>
      <c r="AC89" s="166"/>
      <c r="AD89" s="171"/>
    </row>
    <row r="90" spans="5:30" ht="409.5" x14ac:dyDescent="0.3">
      <c r="E90" s="162"/>
      <c r="F90" s="176"/>
      <c r="G90" s="181"/>
      <c r="H90" s="163" t="s">
        <v>445</v>
      </c>
      <c r="I90" s="163"/>
      <c r="J90" s="163"/>
      <c r="K90" s="164" t="s">
        <v>211</v>
      </c>
      <c r="L90" s="164" t="s">
        <v>446</v>
      </c>
      <c r="M90" s="164" t="s">
        <v>447</v>
      </c>
      <c r="N90" s="170"/>
      <c r="O90" s="170" t="s">
        <v>385</v>
      </c>
      <c r="P90" s="164" t="s">
        <v>423</v>
      </c>
      <c r="Q90" s="164" t="s">
        <v>443</v>
      </c>
      <c r="R90" s="164" t="s">
        <v>407</v>
      </c>
      <c r="S90" s="164"/>
      <c r="T90" s="164" t="s">
        <v>448</v>
      </c>
      <c r="U90" s="164" t="s">
        <v>364</v>
      </c>
      <c r="V90" s="164" t="s">
        <v>389</v>
      </c>
      <c r="W90" s="164"/>
      <c r="X90" s="164"/>
      <c r="Y90" s="164" t="s">
        <v>366</v>
      </c>
      <c r="Z90" s="164"/>
      <c r="AA90" s="166" t="s">
        <v>410</v>
      </c>
      <c r="AB90" s="166" t="s">
        <v>449</v>
      </c>
      <c r="AC90" s="166"/>
      <c r="AD90" s="171"/>
    </row>
    <row r="91" spans="5:30" ht="391.5" x14ac:dyDescent="0.3">
      <c r="E91" s="162"/>
      <c r="F91" s="176"/>
      <c r="G91" s="181"/>
      <c r="H91" s="163" t="s">
        <v>450</v>
      </c>
      <c r="I91" s="163"/>
      <c r="J91" s="163"/>
      <c r="K91" s="164" t="s">
        <v>211</v>
      </c>
      <c r="L91" s="165" t="s">
        <v>451</v>
      </c>
      <c r="M91" s="164" t="s">
        <v>452</v>
      </c>
      <c r="N91" s="170"/>
      <c r="O91" s="170" t="s">
        <v>385</v>
      </c>
      <c r="P91" s="164" t="s">
        <v>415</v>
      </c>
      <c r="Q91" s="164" t="s">
        <v>443</v>
      </c>
      <c r="R91" s="164" t="s">
        <v>396</v>
      </c>
      <c r="S91" s="164"/>
      <c r="T91" s="164" t="s">
        <v>453</v>
      </c>
      <c r="U91" s="164" t="s">
        <v>364</v>
      </c>
      <c r="V91" s="164" t="s">
        <v>409</v>
      </c>
      <c r="W91" s="164"/>
      <c r="X91" s="164"/>
      <c r="Y91" s="164" t="s">
        <v>454</v>
      </c>
      <c r="Z91" s="164"/>
      <c r="AA91" s="166" t="s">
        <v>418</v>
      </c>
      <c r="AB91" s="166"/>
      <c r="AC91" s="166"/>
      <c r="AD91" s="171" t="s">
        <v>419</v>
      </c>
    </row>
    <row r="92" spans="5:30" ht="263" x14ac:dyDescent="0.3">
      <c r="E92" s="162"/>
      <c r="F92" s="176"/>
      <c r="G92" s="181"/>
      <c r="H92" s="163" t="s">
        <v>455</v>
      </c>
      <c r="I92" s="163"/>
      <c r="J92" s="163"/>
      <c r="K92" s="164" t="s">
        <v>211</v>
      </c>
      <c r="L92" s="165" t="s">
        <v>456</v>
      </c>
      <c r="M92" s="164" t="s">
        <v>457</v>
      </c>
      <c r="N92" s="164"/>
      <c r="O92" s="164"/>
      <c r="P92" s="164" t="s">
        <v>423</v>
      </c>
      <c r="Q92" s="164" t="s">
        <v>443</v>
      </c>
      <c r="R92" s="164" t="s">
        <v>424</v>
      </c>
      <c r="S92" s="164" t="s">
        <v>458</v>
      </c>
      <c r="T92" s="164" t="s">
        <v>459</v>
      </c>
      <c r="U92" s="164" t="s">
        <v>364</v>
      </c>
      <c r="V92" s="164"/>
      <c r="W92" s="164"/>
      <c r="X92" s="164"/>
      <c r="Y92" s="164"/>
      <c r="Z92" s="164"/>
      <c r="AA92" s="166" t="s">
        <v>427</v>
      </c>
      <c r="AB92" s="166" t="s">
        <v>428</v>
      </c>
      <c r="AC92" s="166"/>
      <c r="AD92" s="171"/>
    </row>
    <row r="93" spans="5:30" ht="174" x14ac:dyDescent="0.3">
      <c r="E93" s="162"/>
      <c r="F93" s="176"/>
      <c r="G93" s="181"/>
      <c r="H93" s="163" t="s">
        <v>460</v>
      </c>
      <c r="I93" s="163"/>
      <c r="J93" s="163"/>
      <c r="K93" s="164" t="s">
        <v>211</v>
      </c>
      <c r="L93" s="165" t="s">
        <v>461</v>
      </c>
      <c r="M93" s="164" t="s">
        <v>462</v>
      </c>
      <c r="N93" s="164"/>
      <c r="O93" s="164"/>
      <c r="P93" s="164" t="s">
        <v>423</v>
      </c>
      <c r="Q93" s="164" t="s">
        <v>443</v>
      </c>
      <c r="R93" s="164" t="s">
        <v>432</v>
      </c>
      <c r="S93" s="164"/>
      <c r="T93" s="164" t="s">
        <v>463</v>
      </c>
      <c r="U93" s="164" t="s">
        <v>364</v>
      </c>
      <c r="V93" s="164"/>
      <c r="W93" s="164"/>
      <c r="X93" s="164"/>
      <c r="Y93" s="164"/>
      <c r="Z93" s="164"/>
      <c r="AA93" s="166"/>
      <c r="AB93" s="166"/>
      <c r="AC93" s="166"/>
      <c r="AD93" s="171"/>
    </row>
    <row r="94" spans="5:30" ht="276" thickBot="1" x14ac:dyDescent="0.35">
      <c r="E94" s="182"/>
      <c r="F94" s="183"/>
      <c r="G94" s="184"/>
      <c r="H94" s="185" t="s">
        <v>464</v>
      </c>
      <c r="I94" s="185"/>
      <c r="J94" s="185"/>
      <c r="K94" s="186" t="s">
        <v>211</v>
      </c>
      <c r="L94" s="187" t="s">
        <v>465</v>
      </c>
      <c r="M94" s="186" t="s">
        <v>466</v>
      </c>
      <c r="N94" s="186"/>
      <c r="O94" s="186"/>
      <c r="P94" s="186" t="s">
        <v>423</v>
      </c>
      <c r="Q94" s="186"/>
      <c r="R94" s="186" t="s">
        <v>277</v>
      </c>
      <c r="S94" s="186"/>
      <c r="T94" s="186" t="s">
        <v>436</v>
      </c>
      <c r="U94" s="186" t="s">
        <v>437</v>
      </c>
      <c r="V94" s="186"/>
      <c r="W94" s="186"/>
      <c r="X94" s="186"/>
      <c r="Y94" s="186"/>
      <c r="Z94" s="186"/>
      <c r="AA94" s="188" t="s">
        <v>438</v>
      </c>
      <c r="AB94" s="188" t="s">
        <v>439</v>
      </c>
      <c r="AC94" s="188"/>
      <c r="AD94" s="189" t="s">
        <v>79</v>
      </c>
    </row>
    <row r="95" spans="5:30" ht="14.5" thickTop="1" x14ac:dyDescent="0.3"/>
  </sheetData>
  <sheetProtection sheet="1" objects="1" scenarios="1" selectLockedCells="1" selectUnlockedCells="1"/>
  <mergeCells count="86">
    <mergeCell ref="A1:A3"/>
    <mergeCell ref="B4:I4"/>
    <mergeCell ref="B5:I5"/>
    <mergeCell ref="B7:I7"/>
    <mergeCell ref="B8:I8"/>
    <mergeCell ref="J28:J29"/>
    <mergeCell ref="K28:K29"/>
    <mergeCell ref="L28:M28"/>
    <mergeCell ref="G30:G34"/>
    <mergeCell ref="H30:H31"/>
    <mergeCell ref="H32:H33"/>
    <mergeCell ref="H28:I29"/>
    <mergeCell ref="G35:G39"/>
    <mergeCell ref="H35:I35"/>
    <mergeCell ref="H36:I36"/>
    <mergeCell ref="H37:I37"/>
    <mergeCell ref="H38:H39"/>
    <mergeCell ref="M43:M45"/>
    <mergeCell ref="E46:E77"/>
    <mergeCell ref="F46:F63"/>
    <mergeCell ref="G46:G56"/>
    <mergeCell ref="H46:J46"/>
    <mergeCell ref="H47:J47"/>
    <mergeCell ref="H48:J48"/>
    <mergeCell ref="H49:J49"/>
    <mergeCell ref="H50:J50"/>
    <mergeCell ref="H51:J51"/>
    <mergeCell ref="F43:G45"/>
    <mergeCell ref="H43:J45"/>
    <mergeCell ref="H52:J52"/>
    <mergeCell ref="H53:J53"/>
    <mergeCell ref="H54:J54"/>
    <mergeCell ref="H55:J55"/>
    <mergeCell ref="H56:J56"/>
    <mergeCell ref="H61:J61"/>
    <mergeCell ref="H62:J62"/>
    <mergeCell ref="H63:J63"/>
    <mergeCell ref="F64:F75"/>
    <mergeCell ref="G64:G70"/>
    <mergeCell ref="H64:J64"/>
    <mergeCell ref="H65:J65"/>
    <mergeCell ref="H66:J66"/>
    <mergeCell ref="H67:J67"/>
    <mergeCell ref="H68:J68"/>
    <mergeCell ref="G57:G63"/>
    <mergeCell ref="H57:J57"/>
    <mergeCell ref="H58:J58"/>
    <mergeCell ref="H59:J59"/>
    <mergeCell ref="H60:J60"/>
    <mergeCell ref="H71:J71"/>
    <mergeCell ref="H72:J72"/>
    <mergeCell ref="H73:J73"/>
    <mergeCell ref="H74:J74"/>
    <mergeCell ref="H75:J75"/>
    <mergeCell ref="H94:J94"/>
    <mergeCell ref="B2:I2"/>
    <mergeCell ref="F83:F94"/>
    <mergeCell ref="G83:G88"/>
    <mergeCell ref="H83:J83"/>
    <mergeCell ref="H84:J84"/>
    <mergeCell ref="H85:J85"/>
    <mergeCell ref="H86:J86"/>
    <mergeCell ref="H87:J87"/>
    <mergeCell ref="H88:J88"/>
    <mergeCell ref="H89:J89"/>
    <mergeCell ref="H90:J90"/>
    <mergeCell ref="F79:G80"/>
    <mergeCell ref="H79:J79"/>
    <mergeCell ref="H80:J80"/>
    <mergeCell ref="F81:G82"/>
    <mergeCell ref="B10:I10"/>
    <mergeCell ref="E41:I41"/>
    <mergeCell ref="H91:J91"/>
    <mergeCell ref="H92:J92"/>
    <mergeCell ref="H93:J93"/>
    <mergeCell ref="H81:J81"/>
    <mergeCell ref="H82:J82"/>
    <mergeCell ref="F76:F77"/>
    <mergeCell ref="G76:G77"/>
    <mergeCell ref="H76:J76"/>
    <mergeCell ref="H77:J77"/>
    <mergeCell ref="F78:G78"/>
    <mergeCell ref="H78:J78"/>
    <mergeCell ref="H69:J69"/>
    <mergeCell ref="H70:J70"/>
    <mergeCell ref="G71:G75"/>
  </mergeCells>
  <dataValidations disablePrompts="1" count="1">
    <dataValidation type="list" allowBlank="1" showInputMessage="1" showErrorMessage="1" sqref="L51" xr:uid="{2691F46F-7153-44B2-B985-671F1369F537}">
      <formula1>"Mass (e.g. tonnes), Volume (e.g. metres cubed), &lt;click here&gt;"</formula1>
    </dataValidation>
  </dataValidations>
  <pageMargins left="0.7" right="0.7" top="0.75" bottom="0.75" header="0.3" footer="0.3"/>
  <pageSetup paperSize="9" orientation="portrait" r:id="rId1"/>
  <headerFooter>
    <oddHeader>&amp;C&amp;"Calibri"&amp;10&amp;K0000FF BHP Internal&amp;1#_x000D_</oddHeader>
    <oddFooter>&amp;C_x000D_&amp;1#&amp;"Calibri"&amp;12&amp;KFF0000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26269-5F37-4A6E-AB35-6346547C84A4}">
  <sheetPr>
    <tabColor theme="0" tint="-4.9989318521683403E-2"/>
  </sheetPr>
  <dimension ref="A1:O329"/>
  <sheetViews>
    <sheetView topLeftCell="G8" zoomScale="90" zoomScaleNormal="90" workbookViewId="0">
      <selection activeCell="G9" sqref="G9:K9"/>
    </sheetView>
  </sheetViews>
  <sheetFormatPr defaultColWidth="9" defaultRowHeight="14" x14ac:dyDescent="0.3"/>
  <cols>
    <col min="1" max="1" width="56" style="1" customWidth="1"/>
    <col min="2" max="2" width="29.33203125" style="1" customWidth="1"/>
    <col min="3" max="3" width="23.75" style="1" customWidth="1"/>
    <col min="4" max="4" width="22.58203125" style="1" customWidth="1"/>
    <col min="5" max="5" width="39.08203125" style="1" customWidth="1"/>
    <col min="6" max="6" width="47.58203125" style="1" customWidth="1"/>
    <col min="7" max="7" width="45.75" style="1" customWidth="1"/>
    <col min="8" max="8" width="43" style="1" customWidth="1"/>
    <col min="9" max="9" width="27" style="1" customWidth="1"/>
    <col min="10" max="10" width="23.5" style="1" customWidth="1"/>
    <col min="11" max="11" width="27.75" style="1" customWidth="1"/>
    <col min="12" max="14" width="27.25" style="1" customWidth="1"/>
    <col min="15" max="15" width="25.08203125" style="1" customWidth="1"/>
    <col min="16" max="16" width="18.5" style="1" customWidth="1"/>
    <col min="17" max="19" width="22" style="1" customWidth="1"/>
    <col min="20" max="24" width="22.58203125" style="1" customWidth="1"/>
    <col min="25" max="16384" width="9" style="1"/>
  </cols>
  <sheetData>
    <row r="1" spans="1:15" s="1" customFormat="1" ht="25" x14ac:dyDescent="0.3">
      <c r="A1" s="190"/>
      <c r="B1" s="190"/>
      <c r="C1" s="190"/>
      <c r="D1" s="190"/>
      <c r="E1" s="190"/>
      <c r="F1" s="190"/>
      <c r="G1" s="190"/>
      <c r="H1" s="190"/>
      <c r="I1" s="190"/>
      <c r="J1" s="190"/>
      <c r="K1" s="190"/>
      <c r="L1" s="190"/>
      <c r="M1" s="190"/>
      <c r="N1" s="190"/>
      <c r="O1" s="190"/>
    </row>
    <row r="2" spans="1:15" s="1" customFormat="1" ht="40.5" customHeight="1" x14ac:dyDescent="0.3">
      <c r="A2" s="191"/>
      <c r="B2" s="28" t="s">
        <v>467</v>
      </c>
      <c r="C2" s="28"/>
      <c r="D2" s="28"/>
      <c r="E2" s="28"/>
      <c r="F2" s="28"/>
      <c r="G2" s="28"/>
      <c r="H2" s="28"/>
      <c r="I2" s="28"/>
      <c r="J2" s="28"/>
      <c r="K2" s="28"/>
      <c r="O2" s="192"/>
    </row>
    <row r="3" spans="1:15" s="1" customFormat="1" ht="15" customHeight="1" x14ac:dyDescent="0.3">
      <c r="A3" s="193"/>
      <c r="B3" s="193"/>
      <c r="C3" s="193"/>
      <c r="D3" s="193"/>
      <c r="E3" s="193"/>
      <c r="F3" s="193"/>
      <c r="G3" s="193"/>
      <c r="H3" s="194"/>
      <c r="I3" s="194"/>
      <c r="J3" s="194"/>
    </row>
    <row r="4" spans="1:15" s="1" customFormat="1" ht="15" customHeight="1" x14ac:dyDescent="0.3">
      <c r="A4" s="195"/>
      <c r="B4" s="196" t="s">
        <v>468</v>
      </c>
      <c r="C4" s="197"/>
      <c r="D4" s="197"/>
      <c r="E4" s="193"/>
      <c r="F4" s="193"/>
      <c r="G4" s="193"/>
      <c r="H4" s="194"/>
      <c r="I4" s="194"/>
      <c r="J4" s="194"/>
    </row>
    <row r="5" spans="1:15" s="1" customFormat="1" ht="15" customHeight="1" thickBot="1" x14ac:dyDescent="0.35">
      <c r="A5" s="193"/>
      <c r="B5" s="198"/>
      <c r="C5" s="193"/>
      <c r="D5" s="193"/>
      <c r="E5" s="193"/>
      <c r="F5" s="193"/>
      <c r="G5" s="193"/>
      <c r="H5" s="194"/>
      <c r="I5" s="194"/>
      <c r="J5" s="194"/>
    </row>
    <row r="6" spans="1:15" s="1" customFormat="1" ht="38.25" customHeight="1" thickTop="1" x14ac:dyDescent="0.3">
      <c r="A6" s="199"/>
      <c r="B6" s="200" t="s">
        <v>469</v>
      </c>
      <c r="C6" s="201"/>
      <c r="D6" s="201"/>
      <c r="E6" s="202"/>
      <c r="F6" s="203" t="s">
        <v>470</v>
      </c>
      <c r="G6" s="204"/>
      <c r="H6" s="204"/>
      <c r="I6" s="204"/>
      <c r="J6" s="204"/>
      <c r="K6" s="205"/>
    </row>
    <row r="7" spans="1:15" s="1" customFormat="1" ht="38.25" customHeight="1" x14ac:dyDescent="0.3">
      <c r="A7" s="199"/>
      <c r="B7" s="206"/>
      <c r="C7" s="207"/>
      <c r="D7" s="207"/>
      <c r="E7" s="208"/>
      <c r="F7" s="209" t="s">
        <v>471</v>
      </c>
      <c r="G7" s="210" t="s">
        <v>472</v>
      </c>
      <c r="H7" s="211"/>
      <c r="I7" s="211"/>
      <c r="J7" s="211"/>
      <c r="K7" s="212"/>
    </row>
    <row r="8" spans="1:15" s="1" customFormat="1" ht="105" customHeight="1" x14ac:dyDescent="0.3">
      <c r="A8" s="199"/>
      <c r="B8" s="213" t="s">
        <v>473</v>
      </c>
      <c r="C8" s="214" t="s">
        <v>474</v>
      </c>
      <c r="D8" s="215"/>
      <c r="E8" s="216"/>
      <c r="F8" s="104" t="s">
        <v>475</v>
      </c>
      <c r="G8" s="217" t="s">
        <v>476</v>
      </c>
      <c r="H8" s="111"/>
      <c r="I8" s="111"/>
      <c r="J8" s="111"/>
      <c r="K8" s="218"/>
    </row>
    <row r="9" spans="1:15" s="1" customFormat="1" ht="288" customHeight="1" x14ac:dyDescent="0.3">
      <c r="A9" s="199"/>
      <c r="B9" s="213" t="s">
        <v>477</v>
      </c>
      <c r="C9" s="214" t="s">
        <v>478</v>
      </c>
      <c r="D9" s="215"/>
      <c r="E9" s="216"/>
      <c r="F9" s="104" t="s">
        <v>479</v>
      </c>
      <c r="G9" s="217" t="s">
        <v>1016</v>
      </c>
      <c r="H9" s="111"/>
      <c r="I9" s="111"/>
      <c r="J9" s="111"/>
      <c r="K9" s="218"/>
    </row>
    <row r="10" spans="1:15" s="1" customFormat="1" ht="196.5" customHeight="1" x14ac:dyDescent="0.3">
      <c r="A10" s="199"/>
      <c r="B10" s="213" t="s">
        <v>480</v>
      </c>
      <c r="C10" s="214" t="s">
        <v>481</v>
      </c>
      <c r="D10" s="215"/>
      <c r="E10" s="216"/>
      <c r="F10" s="104" t="s">
        <v>482</v>
      </c>
      <c r="G10" s="217" t="s">
        <v>483</v>
      </c>
      <c r="H10" s="111"/>
      <c r="I10" s="111"/>
      <c r="J10" s="111"/>
      <c r="K10" s="218"/>
    </row>
    <row r="11" spans="1:15" s="1" customFormat="1" ht="318" customHeight="1" x14ac:dyDescent="0.3">
      <c r="A11" s="199"/>
      <c r="B11" s="213" t="s">
        <v>484</v>
      </c>
      <c r="C11" s="214" t="s">
        <v>485</v>
      </c>
      <c r="D11" s="215"/>
      <c r="E11" s="216"/>
      <c r="F11" s="104" t="s">
        <v>486</v>
      </c>
      <c r="G11" s="217" t="s">
        <v>487</v>
      </c>
      <c r="H11" s="111"/>
      <c r="I11" s="111"/>
      <c r="J11" s="111"/>
      <c r="K11" s="218"/>
    </row>
    <row r="12" spans="1:15" s="1" customFormat="1" ht="149.15" customHeight="1" x14ac:dyDescent="0.3">
      <c r="A12" s="199"/>
      <c r="B12" s="213" t="s">
        <v>488</v>
      </c>
      <c r="C12" s="214" t="s">
        <v>489</v>
      </c>
      <c r="D12" s="215"/>
      <c r="E12" s="216"/>
      <c r="F12" s="104" t="s">
        <v>490</v>
      </c>
      <c r="G12" s="217" t="s">
        <v>491</v>
      </c>
      <c r="H12" s="111"/>
      <c r="I12" s="111"/>
      <c r="J12" s="111"/>
      <c r="K12" s="218"/>
    </row>
    <row r="13" spans="1:15" s="1" customFormat="1" ht="273.75" customHeight="1" x14ac:dyDescent="0.3">
      <c r="A13" s="199"/>
      <c r="B13" s="213" t="s">
        <v>492</v>
      </c>
      <c r="C13" s="214" t="s">
        <v>493</v>
      </c>
      <c r="D13" s="215"/>
      <c r="E13" s="216"/>
      <c r="F13" s="104" t="s">
        <v>494</v>
      </c>
      <c r="G13" s="217" t="s">
        <v>495</v>
      </c>
      <c r="H13" s="111"/>
      <c r="I13" s="111"/>
      <c r="J13" s="111"/>
      <c r="K13" s="218"/>
    </row>
    <row r="14" spans="1:15" s="1" customFormat="1" ht="237.75" customHeight="1" x14ac:dyDescent="0.3">
      <c r="A14" s="199"/>
      <c r="B14" s="213" t="s">
        <v>496</v>
      </c>
      <c r="C14" s="214" t="s">
        <v>497</v>
      </c>
      <c r="D14" s="215"/>
      <c r="E14" s="216"/>
      <c r="F14" s="104" t="s">
        <v>498</v>
      </c>
      <c r="G14" s="217" t="s">
        <v>499</v>
      </c>
      <c r="H14" s="111"/>
      <c r="I14" s="111"/>
      <c r="J14" s="111"/>
      <c r="K14" s="218"/>
    </row>
    <row r="15" spans="1:15" s="1" customFormat="1" ht="102" customHeight="1" x14ac:dyDescent="0.3">
      <c r="A15" s="199"/>
      <c r="B15" s="213" t="s">
        <v>500</v>
      </c>
      <c r="C15" s="214" t="s">
        <v>501</v>
      </c>
      <c r="D15" s="215"/>
      <c r="E15" s="216"/>
      <c r="F15" s="104" t="s">
        <v>502</v>
      </c>
      <c r="G15" s="219" t="s">
        <v>503</v>
      </c>
      <c r="H15" s="220"/>
      <c r="I15" s="220"/>
      <c r="J15" s="220"/>
      <c r="K15" s="221"/>
    </row>
    <row r="16" spans="1:15" s="1" customFormat="1" ht="102" customHeight="1" x14ac:dyDescent="0.3">
      <c r="A16" s="199"/>
      <c r="B16" s="213" t="s">
        <v>504</v>
      </c>
      <c r="C16" s="214" t="s">
        <v>505</v>
      </c>
      <c r="D16" s="215"/>
      <c r="E16" s="216"/>
      <c r="F16" s="104" t="s">
        <v>506</v>
      </c>
      <c r="G16" s="219" t="s">
        <v>507</v>
      </c>
      <c r="H16" s="220"/>
      <c r="I16" s="220"/>
      <c r="J16" s="220"/>
      <c r="K16" s="221"/>
    </row>
    <row r="17" spans="1:11" s="1" customFormat="1" ht="168.65" customHeight="1" thickBot="1" x14ac:dyDescent="0.35">
      <c r="A17" s="199"/>
      <c r="B17" s="222" t="s">
        <v>508</v>
      </c>
      <c r="C17" s="223" t="s">
        <v>509</v>
      </c>
      <c r="D17" s="224"/>
      <c r="E17" s="225"/>
      <c r="F17" s="226" t="s">
        <v>510</v>
      </c>
      <c r="G17" s="227" t="s">
        <v>511</v>
      </c>
      <c r="H17" s="228"/>
      <c r="I17" s="228"/>
      <c r="J17" s="228"/>
      <c r="K17" s="229"/>
    </row>
    <row r="18" spans="1:11" s="1" customFormat="1" ht="15" customHeight="1" thickTop="1" x14ac:dyDescent="0.3"/>
    <row r="19" spans="1:11" s="230" customFormat="1" ht="23.15" customHeight="1" x14ac:dyDescent="0.3">
      <c r="B19" s="231" t="s">
        <v>512</v>
      </c>
    </row>
    <row r="20" spans="1:11" s="1" customFormat="1" ht="15" customHeight="1" thickBot="1" x14ac:dyDescent="0.35"/>
    <row r="21" spans="1:11" s="1" customFormat="1" ht="21" customHeight="1" thickTop="1" thickBot="1" x14ac:dyDescent="0.35">
      <c r="B21" s="232"/>
      <c r="C21" s="233" t="s">
        <v>513</v>
      </c>
      <c r="D21" s="233" t="s">
        <v>514</v>
      </c>
      <c r="E21" s="233" t="s">
        <v>515</v>
      </c>
      <c r="F21" s="234" t="s">
        <v>46</v>
      </c>
      <c r="G21" s="235"/>
      <c r="H21" s="233" t="s">
        <v>516</v>
      </c>
      <c r="I21" s="234" t="s">
        <v>517</v>
      </c>
      <c r="J21" s="236"/>
      <c r="K21" s="237"/>
    </row>
    <row r="22" spans="1:11" s="1" customFormat="1" ht="20.25" customHeight="1" thickTop="1" x14ac:dyDescent="0.3">
      <c r="B22" s="232"/>
      <c r="C22" s="233"/>
      <c r="D22" s="233"/>
      <c r="E22" s="233"/>
      <c r="F22" s="238"/>
      <c r="G22" s="239"/>
      <c r="H22" s="233"/>
      <c r="I22" s="238"/>
      <c r="J22" s="240"/>
      <c r="K22" s="241"/>
    </row>
    <row r="23" spans="1:11" s="1" customFormat="1" ht="17.5" customHeight="1" x14ac:dyDescent="0.3">
      <c r="B23" s="242" t="s">
        <v>24</v>
      </c>
      <c r="C23" s="243" t="s">
        <v>518</v>
      </c>
      <c r="D23" s="244">
        <v>1</v>
      </c>
      <c r="E23" s="245" t="s">
        <v>519</v>
      </c>
      <c r="F23" s="246" t="s">
        <v>520</v>
      </c>
      <c r="G23" s="247"/>
      <c r="H23" s="247" t="s">
        <v>521</v>
      </c>
      <c r="I23" s="248" t="s">
        <v>522</v>
      </c>
      <c r="J23" s="249"/>
      <c r="K23" s="250"/>
    </row>
    <row r="24" spans="1:11" s="1" customFormat="1" ht="17.5" customHeight="1" x14ac:dyDescent="0.3">
      <c r="B24" s="242"/>
      <c r="C24" s="243"/>
      <c r="D24" s="244">
        <v>2</v>
      </c>
      <c r="E24" s="245"/>
      <c r="F24" s="246" t="s">
        <v>523</v>
      </c>
      <c r="G24" s="247"/>
      <c r="H24" s="247" t="s">
        <v>521</v>
      </c>
      <c r="I24" s="251"/>
      <c r="J24" s="252"/>
      <c r="K24" s="253"/>
    </row>
    <row r="25" spans="1:11" s="1" customFormat="1" ht="17.5" customHeight="1" x14ac:dyDescent="0.3">
      <c r="B25" s="242"/>
      <c r="C25" s="243"/>
      <c r="D25" s="244">
        <v>3</v>
      </c>
      <c r="E25" s="246" t="s">
        <v>524</v>
      </c>
      <c r="F25" s="246" t="s">
        <v>525</v>
      </c>
      <c r="G25" s="247"/>
      <c r="H25" s="254" t="s">
        <v>521</v>
      </c>
      <c r="I25" s="248" t="s">
        <v>526</v>
      </c>
      <c r="J25" s="249"/>
      <c r="K25" s="250"/>
    </row>
    <row r="26" spans="1:11" s="1" customFormat="1" ht="17.5" customHeight="1" x14ac:dyDescent="0.3">
      <c r="B26" s="242"/>
      <c r="C26" s="243"/>
      <c r="D26" s="244">
        <v>4</v>
      </c>
      <c r="E26" s="246" t="s">
        <v>527</v>
      </c>
      <c r="F26" s="246" t="s">
        <v>528</v>
      </c>
      <c r="G26" s="247"/>
      <c r="H26" s="254" t="s">
        <v>521</v>
      </c>
      <c r="I26" s="251"/>
      <c r="J26" s="252"/>
      <c r="K26" s="253"/>
    </row>
    <row r="27" spans="1:11" s="1" customFormat="1" ht="17.5" customHeight="1" x14ac:dyDescent="0.3">
      <c r="B27" s="242"/>
      <c r="C27" s="243"/>
      <c r="D27" s="244">
        <v>5</v>
      </c>
      <c r="E27" s="255" t="s">
        <v>529</v>
      </c>
      <c r="F27" s="246" t="s">
        <v>530</v>
      </c>
      <c r="G27" s="247"/>
      <c r="H27" s="254" t="s">
        <v>521</v>
      </c>
      <c r="I27" s="248" t="s">
        <v>531</v>
      </c>
      <c r="J27" s="249"/>
      <c r="K27" s="250"/>
    </row>
    <row r="28" spans="1:11" s="1" customFormat="1" ht="17.5" customHeight="1" x14ac:dyDescent="0.3">
      <c r="B28" s="242"/>
      <c r="C28" s="243"/>
      <c r="D28" s="244">
        <v>6</v>
      </c>
      <c r="E28" s="256"/>
      <c r="F28" s="246" t="s">
        <v>532</v>
      </c>
      <c r="G28" s="247"/>
      <c r="H28" s="254" t="s">
        <v>521</v>
      </c>
      <c r="I28" s="257"/>
      <c r="J28" s="258"/>
      <c r="K28" s="259"/>
    </row>
    <row r="29" spans="1:11" s="1" customFormat="1" ht="17.5" customHeight="1" x14ac:dyDescent="0.3">
      <c r="B29" s="242"/>
      <c r="C29" s="243"/>
      <c r="D29" s="244">
        <v>7</v>
      </c>
      <c r="E29" s="256"/>
      <c r="F29" s="246" t="s">
        <v>533</v>
      </c>
      <c r="G29" s="247"/>
      <c r="H29" s="254" t="s">
        <v>521</v>
      </c>
      <c r="I29" s="257"/>
      <c r="J29" s="258"/>
      <c r="K29" s="259"/>
    </row>
    <row r="30" spans="1:11" s="1" customFormat="1" ht="17.5" customHeight="1" x14ac:dyDescent="0.3">
      <c r="B30" s="242"/>
      <c r="C30" s="243"/>
      <c r="D30" s="244">
        <v>8</v>
      </c>
      <c r="E30" s="256"/>
      <c r="F30" s="246" t="s">
        <v>534</v>
      </c>
      <c r="G30" s="247"/>
      <c r="H30" s="254" t="s">
        <v>521</v>
      </c>
      <c r="I30" s="257"/>
      <c r="J30" s="258"/>
      <c r="K30" s="259"/>
    </row>
    <row r="31" spans="1:11" s="1" customFormat="1" ht="17.5" customHeight="1" x14ac:dyDescent="0.3">
      <c r="B31" s="242"/>
      <c r="C31" s="243"/>
      <c r="D31" s="244">
        <v>9</v>
      </c>
      <c r="E31" s="256"/>
      <c r="F31" s="246" t="s">
        <v>535</v>
      </c>
      <c r="G31" s="247"/>
      <c r="H31" s="254" t="s">
        <v>521</v>
      </c>
      <c r="I31" s="257"/>
      <c r="J31" s="258"/>
      <c r="K31" s="259"/>
    </row>
    <row r="32" spans="1:11" s="1" customFormat="1" ht="17.5" customHeight="1" x14ac:dyDescent="0.3">
      <c r="B32" s="242"/>
      <c r="C32" s="243"/>
      <c r="D32" s="244">
        <v>10</v>
      </c>
      <c r="E32" s="256"/>
      <c r="F32" s="246" t="s">
        <v>536</v>
      </c>
      <c r="G32" s="247"/>
      <c r="H32" s="254" t="s">
        <v>521</v>
      </c>
      <c r="I32" s="257"/>
      <c r="J32" s="258"/>
      <c r="K32" s="259"/>
    </row>
    <row r="33" spans="2:11" s="1" customFormat="1" ht="17.5" customHeight="1" x14ac:dyDescent="0.3">
      <c r="B33" s="242"/>
      <c r="C33" s="243"/>
      <c r="D33" s="244">
        <v>11</v>
      </c>
      <c r="E33" s="256"/>
      <c r="F33" s="246" t="s">
        <v>537</v>
      </c>
      <c r="G33" s="247"/>
      <c r="H33" s="247" t="s">
        <v>538</v>
      </c>
      <c r="I33" s="257"/>
      <c r="J33" s="258"/>
      <c r="K33" s="259"/>
    </row>
    <row r="34" spans="2:11" s="1" customFormat="1" ht="17.5" customHeight="1" x14ac:dyDescent="0.3">
      <c r="B34" s="242"/>
      <c r="C34" s="243"/>
      <c r="D34" s="244">
        <v>12</v>
      </c>
      <c r="E34" s="260"/>
      <c r="F34" s="246" t="s">
        <v>539</v>
      </c>
      <c r="G34" s="247"/>
      <c r="H34" s="247" t="s">
        <v>521</v>
      </c>
      <c r="I34" s="257"/>
      <c r="J34" s="258"/>
      <c r="K34" s="259"/>
    </row>
    <row r="35" spans="2:11" s="1" customFormat="1" ht="17.5" customHeight="1" x14ac:dyDescent="0.3">
      <c r="B35" s="242"/>
      <c r="C35" s="243"/>
      <c r="D35" s="244">
        <v>13</v>
      </c>
      <c r="E35" s="246" t="s">
        <v>121</v>
      </c>
      <c r="F35" s="246" t="s">
        <v>540</v>
      </c>
      <c r="G35" s="247"/>
      <c r="H35" s="247" t="s">
        <v>521</v>
      </c>
      <c r="I35" s="257"/>
      <c r="J35" s="258"/>
      <c r="K35" s="259"/>
    </row>
    <row r="36" spans="2:11" s="1" customFormat="1" ht="17.5" customHeight="1" x14ac:dyDescent="0.3">
      <c r="B36" s="242"/>
      <c r="C36" s="243"/>
      <c r="D36" s="244">
        <v>14</v>
      </c>
      <c r="E36" s="248" t="s">
        <v>541</v>
      </c>
      <c r="F36" s="246" t="s">
        <v>133</v>
      </c>
      <c r="G36" s="247"/>
      <c r="H36" s="247" t="s">
        <v>542</v>
      </c>
      <c r="I36" s="257"/>
      <c r="J36" s="258"/>
      <c r="K36" s="259"/>
    </row>
    <row r="37" spans="2:11" s="1" customFormat="1" ht="17.5" customHeight="1" x14ac:dyDescent="0.3">
      <c r="B37" s="242"/>
      <c r="C37" s="243"/>
      <c r="D37" s="244">
        <v>15</v>
      </c>
      <c r="E37" s="251"/>
      <c r="F37" s="246" t="s">
        <v>543</v>
      </c>
      <c r="G37" s="247"/>
      <c r="H37" s="247" t="s">
        <v>544</v>
      </c>
      <c r="I37" s="257"/>
      <c r="J37" s="258"/>
      <c r="K37" s="259"/>
    </row>
    <row r="38" spans="2:11" s="1" customFormat="1" ht="17.5" customHeight="1" x14ac:dyDescent="0.3">
      <c r="B38" s="242"/>
      <c r="C38" s="243"/>
      <c r="D38" s="244">
        <v>16</v>
      </c>
      <c r="E38" s="246" t="s">
        <v>144</v>
      </c>
      <c r="F38" s="246" t="s">
        <v>545</v>
      </c>
      <c r="G38" s="247"/>
      <c r="H38" s="247" t="s">
        <v>546</v>
      </c>
      <c r="I38" s="257"/>
      <c r="J38" s="258"/>
      <c r="K38" s="259"/>
    </row>
    <row r="39" spans="2:11" s="1" customFormat="1" ht="17.5" customHeight="1" x14ac:dyDescent="0.3">
      <c r="B39" s="242"/>
      <c r="C39" s="243"/>
      <c r="D39" s="244">
        <v>17</v>
      </c>
      <c r="E39" s="245" t="s">
        <v>547</v>
      </c>
      <c r="F39" s="246" t="s">
        <v>548</v>
      </c>
      <c r="G39" s="247"/>
      <c r="H39" s="247" t="s">
        <v>521</v>
      </c>
      <c r="I39" s="257"/>
      <c r="J39" s="258"/>
      <c r="K39" s="259"/>
    </row>
    <row r="40" spans="2:11" s="1" customFormat="1" ht="17.5" customHeight="1" x14ac:dyDescent="0.3">
      <c r="B40" s="242"/>
      <c r="C40" s="243"/>
      <c r="D40" s="244">
        <v>18</v>
      </c>
      <c r="E40" s="261"/>
      <c r="F40" s="246" t="s">
        <v>549</v>
      </c>
      <c r="G40" s="247"/>
      <c r="H40" s="247" t="s">
        <v>521</v>
      </c>
      <c r="I40" s="257"/>
      <c r="J40" s="258"/>
      <c r="K40" s="259"/>
    </row>
    <row r="41" spans="2:11" s="1" customFormat="1" ht="17.5" customHeight="1" x14ac:dyDescent="0.3">
      <c r="B41" s="242"/>
      <c r="C41" s="243"/>
      <c r="D41" s="244">
        <v>19</v>
      </c>
      <c r="E41" s="245" t="s">
        <v>550</v>
      </c>
      <c r="F41" s="246" t="s">
        <v>551</v>
      </c>
      <c r="G41" s="247"/>
      <c r="H41" s="247" t="s">
        <v>552</v>
      </c>
      <c r="I41" s="257"/>
      <c r="J41" s="258"/>
      <c r="K41" s="259"/>
    </row>
    <row r="42" spans="2:11" s="1" customFormat="1" ht="17.5" customHeight="1" x14ac:dyDescent="0.3">
      <c r="B42" s="242"/>
      <c r="C42" s="243"/>
      <c r="D42" s="244">
        <v>20</v>
      </c>
      <c r="E42" s="262"/>
      <c r="F42" s="246" t="s">
        <v>553</v>
      </c>
      <c r="G42" s="247"/>
      <c r="H42" s="247" t="s">
        <v>554</v>
      </c>
      <c r="I42" s="257"/>
      <c r="J42" s="258"/>
      <c r="K42" s="259"/>
    </row>
    <row r="43" spans="2:11" s="1" customFormat="1" ht="17.5" customHeight="1" x14ac:dyDescent="0.3">
      <c r="B43" s="242"/>
      <c r="C43" s="243"/>
      <c r="D43" s="244">
        <v>21</v>
      </c>
      <c r="E43" s="261"/>
      <c r="F43" s="246" t="s">
        <v>555</v>
      </c>
      <c r="G43" s="247"/>
      <c r="H43" s="247" t="s">
        <v>552</v>
      </c>
      <c r="I43" s="251"/>
      <c r="J43" s="252"/>
      <c r="K43" s="253"/>
    </row>
    <row r="44" spans="2:11" s="1" customFormat="1" ht="17.5" customHeight="1" x14ac:dyDescent="0.3">
      <c r="B44" s="242"/>
      <c r="C44" s="243" t="s">
        <v>556</v>
      </c>
      <c r="D44" s="244">
        <v>22</v>
      </c>
      <c r="E44" s="245" t="s">
        <v>173</v>
      </c>
      <c r="F44" s="246" t="s">
        <v>557</v>
      </c>
      <c r="G44" s="247"/>
      <c r="H44" s="247" t="s">
        <v>558</v>
      </c>
      <c r="I44" s="248" t="s">
        <v>559</v>
      </c>
      <c r="J44" s="249"/>
      <c r="K44" s="250"/>
    </row>
    <row r="45" spans="2:11" s="1" customFormat="1" ht="17.5" customHeight="1" x14ac:dyDescent="0.3">
      <c r="B45" s="242"/>
      <c r="C45" s="243"/>
      <c r="D45" s="244">
        <v>23</v>
      </c>
      <c r="E45" s="262"/>
      <c r="F45" s="246" t="s">
        <v>560</v>
      </c>
      <c r="G45" s="247"/>
      <c r="H45" s="247" t="s">
        <v>561</v>
      </c>
      <c r="I45" s="257"/>
      <c r="J45" s="258"/>
      <c r="K45" s="259"/>
    </row>
    <row r="46" spans="2:11" s="1" customFormat="1" ht="17.5" customHeight="1" x14ac:dyDescent="0.3">
      <c r="B46" s="242"/>
      <c r="C46" s="243"/>
      <c r="D46" s="244">
        <v>24</v>
      </c>
      <c r="E46" s="261"/>
      <c r="F46" s="246" t="s">
        <v>562</v>
      </c>
      <c r="G46" s="247"/>
      <c r="H46" s="247" t="s">
        <v>563</v>
      </c>
      <c r="I46" s="257"/>
      <c r="J46" s="258"/>
      <c r="K46" s="259"/>
    </row>
    <row r="47" spans="2:11" s="1" customFormat="1" ht="17.5" customHeight="1" x14ac:dyDescent="0.3">
      <c r="B47" s="242"/>
      <c r="C47" s="243"/>
      <c r="D47" s="244">
        <v>25</v>
      </c>
      <c r="E47" s="245" t="s">
        <v>183</v>
      </c>
      <c r="F47" s="246" t="s">
        <v>564</v>
      </c>
      <c r="G47" s="247"/>
      <c r="H47" s="247" t="s">
        <v>565</v>
      </c>
      <c r="I47" s="257"/>
      <c r="J47" s="258"/>
      <c r="K47" s="259"/>
    </row>
    <row r="48" spans="2:11" s="1" customFormat="1" ht="17.5" customHeight="1" x14ac:dyDescent="0.3">
      <c r="B48" s="242"/>
      <c r="C48" s="243"/>
      <c r="D48" s="244">
        <v>26</v>
      </c>
      <c r="E48" s="261"/>
      <c r="F48" s="246" t="s">
        <v>566</v>
      </c>
      <c r="G48" s="247"/>
      <c r="H48" s="247" t="s">
        <v>565</v>
      </c>
      <c r="I48" s="257"/>
      <c r="J48" s="258"/>
      <c r="K48" s="259"/>
    </row>
    <row r="49" spans="1:11" s="1" customFormat="1" ht="17.5" customHeight="1" x14ac:dyDescent="0.3">
      <c r="B49" s="242"/>
      <c r="C49" s="243"/>
      <c r="D49" s="244">
        <v>27</v>
      </c>
      <c r="E49" s="245" t="s">
        <v>190</v>
      </c>
      <c r="F49" s="246" t="s">
        <v>567</v>
      </c>
      <c r="G49" s="247"/>
      <c r="H49" s="244" t="s">
        <v>568</v>
      </c>
      <c r="I49" s="257"/>
      <c r="J49" s="258"/>
      <c r="K49" s="259"/>
    </row>
    <row r="50" spans="1:11" s="1" customFormat="1" ht="17.5" customHeight="1" x14ac:dyDescent="0.3">
      <c r="B50" s="242"/>
      <c r="C50" s="243"/>
      <c r="D50" s="244">
        <v>28</v>
      </c>
      <c r="E50" s="262"/>
      <c r="F50" s="246" t="s">
        <v>569</v>
      </c>
      <c r="G50" s="247"/>
      <c r="H50" s="244" t="s">
        <v>568</v>
      </c>
      <c r="I50" s="257"/>
      <c r="J50" s="258"/>
      <c r="K50" s="259"/>
    </row>
    <row r="51" spans="1:11" s="1" customFormat="1" ht="17.5" customHeight="1" x14ac:dyDescent="0.3">
      <c r="B51" s="242"/>
      <c r="C51" s="243"/>
      <c r="D51" s="244">
        <v>29</v>
      </c>
      <c r="E51" s="262"/>
      <c r="F51" s="246" t="s">
        <v>570</v>
      </c>
      <c r="G51" s="247"/>
      <c r="H51" s="244" t="s">
        <v>571</v>
      </c>
      <c r="I51" s="257"/>
      <c r="J51" s="258"/>
      <c r="K51" s="259"/>
    </row>
    <row r="52" spans="1:11" s="1" customFormat="1" ht="17.5" customHeight="1" x14ac:dyDescent="0.3">
      <c r="B52" s="242"/>
      <c r="C52" s="243"/>
      <c r="D52" s="244">
        <v>30</v>
      </c>
      <c r="E52" s="261"/>
      <c r="F52" s="246" t="s">
        <v>572</v>
      </c>
      <c r="G52" s="247"/>
      <c r="H52" s="244" t="s">
        <v>554</v>
      </c>
      <c r="I52" s="257"/>
      <c r="J52" s="258"/>
      <c r="K52" s="259"/>
    </row>
    <row r="53" spans="1:11" s="1" customFormat="1" ht="17.5" customHeight="1" x14ac:dyDescent="0.3">
      <c r="B53" s="242"/>
      <c r="C53" s="243"/>
      <c r="D53" s="244">
        <v>31</v>
      </c>
      <c r="E53" s="245" t="s">
        <v>201</v>
      </c>
      <c r="F53" s="246" t="s">
        <v>573</v>
      </c>
      <c r="G53" s="247"/>
      <c r="H53" s="247" t="s">
        <v>574</v>
      </c>
      <c r="I53" s="257"/>
      <c r="J53" s="258"/>
      <c r="K53" s="259"/>
    </row>
    <row r="54" spans="1:11" s="1" customFormat="1" ht="17.5" customHeight="1" x14ac:dyDescent="0.3">
      <c r="B54" s="242"/>
      <c r="C54" s="243"/>
      <c r="D54" s="244">
        <v>32</v>
      </c>
      <c r="E54" s="261"/>
      <c r="F54" s="246" t="s">
        <v>575</v>
      </c>
      <c r="G54" s="247"/>
      <c r="H54" s="247" t="s">
        <v>576</v>
      </c>
      <c r="I54" s="257"/>
      <c r="J54" s="258"/>
      <c r="K54" s="259"/>
    </row>
    <row r="55" spans="1:11" s="1" customFormat="1" ht="17.5" customHeight="1" x14ac:dyDescent="0.3">
      <c r="B55" s="242"/>
      <c r="C55" s="243"/>
      <c r="D55" s="244">
        <v>33</v>
      </c>
      <c r="E55" s="246" t="s">
        <v>577</v>
      </c>
      <c r="F55" s="246" t="s">
        <v>578</v>
      </c>
      <c r="G55" s="247"/>
      <c r="H55" s="247" t="s">
        <v>563</v>
      </c>
      <c r="I55" s="257"/>
      <c r="J55" s="258"/>
      <c r="K55" s="259"/>
    </row>
    <row r="56" spans="1:11" s="1" customFormat="1" ht="17.5" customHeight="1" x14ac:dyDescent="0.3">
      <c r="B56" s="242"/>
      <c r="C56" s="243"/>
      <c r="D56" s="244">
        <v>34</v>
      </c>
      <c r="E56" s="246" t="s">
        <v>579</v>
      </c>
      <c r="F56" s="246" t="s">
        <v>580</v>
      </c>
      <c r="G56" s="247"/>
      <c r="H56" s="247" t="s">
        <v>581</v>
      </c>
      <c r="I56" s="251"/>
      <c r="J56" s="252"/>
      <c r="K56" s="253"/>
    </row>
    <row r="57" spans="1:11" s="1" customFormat="1" ht="17.5" customHeight="1" x14ac:dyDescent="0.3">
      <c r="B57" s="242"/>
      <c r="C57" s="243" t="s">
        <v>582</v>
      </c>
      <c r="D57" s="244">
        <v>35</v>
      </c>
      <c r="E57" s="245" t="s">
        <v>225</v>
      </c>
      <c r="F57" s="246" t="s">
        <v>583</v>
      </c>
      <c r="G57" s="247"/>
      <c r="H57" s="247" t="s">
        <v>584</v>
      </c>
      <c r="I57" s="248" t="s">
        <v>585</v>
      </c>
      <c r="J57" s="249"/>
      <c r="K57" s="250"/>
    </row>
    <row r="58" spans="1:11" s="1" customFormat="1" ht="17.5" customHeight="1" x14ac:dyDescent="0.3">
      <c r="B58" s="242"/>
      <c r="C58" s="243"/>
      <c r="D58" s="244">
        <v>36</v>
      </c>
      <c r="E58" s="262"/>
      <c r="F58" s="246" t="s">
        <v>586</v>
      </c>
      <c r="G58" s="247"/>
      <c r="H58" s="247" t="s">
        <v>584</v>
      </c>
      <c r="I58" s="257"/>
      <c r="J58" s="258"/>
      <c r="K58" s="259"/>
    </row>
    <row r="59" spans="1:11" s="1" customFormat="1" ht="17.5" customHeight="1" x14ac:dyDescent="0.3">
      <c r="B59" s="242"/>
      <c r="C59" s="243"/>
      <c r="D59" s="244">
        <v>37</v>
      </c>
      <c r="E59" s="261"/>
      <c r="F59" s="246" t="s">
        <v>587</v>
      </c>
      <c r="G59" s="247"/>
      <c r="H59" s="247" t="s">
        <v>588</v>
      </c>
      <c r="I59" s="257"/>
      <c r="J59" s="258"/>
      <c r="K59" s="259"/>
    </row>
    <row r="60" spans="1:11" s="1" customFormat="1" ht="17.5" customHeight="1" x14ac:dyDescent="0.3">
      <c r="B60" s="242"/>
      <c r="C60" s="243"/>
      <c r="D60" s="244">
        <v>38</v>
      </c>
      <c r="E60" s="246" t="s">
        <v>589</v>
      </c>
      <c r="F60" s="246" t="s">
        <v>590</v>
      </c>
      <c r="G60" s="247"/>
      <c r="H60" s="247" t="s">
        <v>591</v>
      </c>
      <c r="I60" s="257"/>
      <c r="J60" s="258"/>
      <c r="K60" s="259"/>
    </row>
    <row r="61" spans="1:11" s="1" customFormat="1" ht="17.5" customHeight="1" x14ac:dyDescent="0.35">
      <c r="A61" s="263"/>
      <c r="B61" s="242"/>
      <c r="C61" s="243"/>
      <c r="D61" s="244">
        <v>39</v>
      </c>
      <c r="E61" s="245" t="s">
        <v>592</v>
      </c>
      <c r="F61" s="246" t="s">
        <v>593</v>
      </c>
      <c r="G61" s="247"/>
      <c r="H61" s="247" t="s">
        <v>581</v>
      </c>
      <c r="I61" s="257"/>
      <c r="J61" s="258"/>
      <c r="K61" s="259"/>
    </row>
    <row r="62" spans="1:11" s="1" customFormat="1" ht="17.5" customHeight="1" x14ac:dyDescent="0.35">
      <c r="A62" s="263"/>
      <c r="B62" s="242"/>
      <c r="C62" s="243"/>
      <c r="D62" s="244">
        <v>40</v>
      </c>
      <c r="E62" s="262"/>
      <c r="F62" s="246" t="s">
        <v>594</v>
      </c>
      <c r="G62" s="247"/>
      <c r="H62" s="247" t="s">
        <v>595</v>
      </c>
      <c r="I62" s="257"/>
      <c r="J62" s="258"/>
      <c r="K62" s="259"/>
    </row>
    <row r="63" spans="1:11" s="1" customFormat="1" ht="17.5" customHeight="1" x14ac:dyDescent="0.3">
      <c r="B63" s="242"/>
      <c r="C63" s="243"/>
      <c r="D63" s="244">
        <v>41</v>
      </c>
      <c r="E63" s="261"/>
      <c r="F63" s="246" t="s">
        <v>596</v>
      </c>
      <c r="G63" s="247"/>
      <c r="H63" s="247" t="s">
        <v>595</v>
      </c>
      <c r="I63" s="257"/>
      <c r="J63" s="258"/>
      <c r="K63" s="259"/>
    </row>
    <row r="64" spans="1:11" s="1" customFormat="1" ht="17.5" customHeight="1" x14ac:dyDescent="0.3">
      <c r="B64" s="242"/>
      <c r="C64" s="243"/>
      <c r="D64" s="244">
        <v>42</v>
      </c>
      <c r="E64" s="264" t="s">
        <v>597</v>
      </c>
      <c r="F64" s="246" t="s">
        <v>598</v>
      </c>
      <c r="G64" s="247"/>
      <c r="H64" s="247" t="s">
        <v>599</v>
      </c>
      <c r="I64" s="257"/>
      <c r="J64" s="258"/>
      <c r="K64" s="259"/>
    </row>
    <row r="65" spans="2:11" s="1" customFormat="1" ht="17.5" customHeight="1" x14ac:dyDescent="0.45">
      <c r="B65" s="242"/>
      <c r="C65" s="243"/>
      <c r="D65" s="244">
        <v>43</v>
      </c>
      <c r="E65" s="246" t="s">
        <v>256</v>
      </c>
      <c r="F65" s="246" t="s">
        <v>600</v>
      </c>
      <c r="G65" s="247"/>
      <c r="H65" s="265" t="s">
        <v>601</v>
      </c>
      <c r="I65" s="257"/>
      <c r="J65" s="258"/>
      <c r="K65" s="259"/>
    </row>
    <row r="66" spans="2:11" s="1" customFormat="1" ht="17.5" customHeight="1" x14ac:dyDescent="0.3">
      <c r="B66" s="242"/>
      <c r="C66" s="243"/>
      <c r="D66" s="244">
        <v>44</v>
      </c>
      <c r="E66" s="246" t="s">
        <v>602</v>
      </c>
      <c r="F66" s="266" t="s">
        <v>603</v>
      </c>
      <c r="G66" s="267"/>
      <c r="H66" s="247" t="s">
        <v>581</v>
      </c>
      <c r="I66" s="257"/>
      <c r="J66" s="258"/>
      <c r="K66" s="259"/>
    </row>
    <row r="67" spans="2:11" s="1" customFormat="1" ht="17.5" customHeight="1" x14ac:dyDescent="0.3">
      <c r="B67" s="242"/>
      <c r="C67" s="243"/>
      <c r="D67" s="244">
        <v>45</v>
      </c>
      <c r="E67" s="246" t="s">
        <v>267</v>
      </c>
      <c r="F67" s="266" t="s">
        <v>603</v>
      </c>
      <c r="G67" s="267"/>
      <c r="H67" s="247" t="s">
        <v>581</v>
      </c>
      <c r="I67" s="257"/>
      <c r="J67" s="258"/>
      <c r="K67" s="259"/>
    </row>
    <row r="68" spans="2:11" s="1" customFormat="1" ht="17.5" customHeight="1" x14ac:dyDescent="0.3">
      <c r="B68" s="242"/>
      <c r="C68" s="243" t="s">
        <v>604</v>
      </c>
      <c r="D68" s="244">
        <v>46</v>
      </c>
      <c r="E68" s="245" t="s">
        <v>225</v>
      </c>
      <c r="F68" s="246" t="s">
        <v>583</v>
      </c>
      <c r="G68" s="247"/>
      <c r="H68" s="247" t="s">
        <v>605</v>
      </c>
      <c r="I68" s="257"/>
      <c r="J68" s="258"/>
      <c r="K68" s="259"/>
    </row>
    <row r="69" spans="2:11" s="1" customFormat="1" ht="17.5" customHeight="1" x14ac:dyDescent="0.3">
      <c r="B69" s="242"/>
      <c r="C69" s="268"/>
      <c r="D69" s="244">
        <v>47</v>
      </c>
      <c r="E69" s="262"/>
      <c r="F69" s="246" t="s">
        <v>586</v>
      </c>
      <c r="G69" s="247"/>
      <c r="H69" s="247" t="s">
        <v>605</v>
      </c>
      <c r="I69" s="257"/>
      <c r="J69" s="258"/>
      <c r="K69" s="259"/>
    </row>
    <row r="70" spans="2:11" s="1" customFormat="1" ht="17.5" customHeight="1" x14ac:dyDescent="0.3">
      <c r="B70" s="242"/>
      <c r="C70" s="268"/>
      <c r="D70" s="244">
        <v>48</v>
      </c>
      <c r="E70" s="261"/>
      <c r="F70" s="246" t="s">
        <v>587</v>
      </c>
      <c r="G70" s="247"/>
      <c r="H70" s="247" t="s">
        <v>605</v>
      </c>
      <c r="I70" s="257"/>
      <c r="J70" s="258"/>
      <c r="K70" s="259"/>
    </row>
    <row r="71" spans="2:11" s="1" customFormat="1" ht="17.5" customHeight="1" x14ac:dyDescent="0.3">
      <c r="B71" s="242"/>
      <c r="C71" s="268"/>
      <c r="D71" s="244">
        <v>49</v>
      </c>
      <c r="E71" s="246" t="s">
        <v>606</v>
      </c>
      <c r="F71" s="246" t="s">
        <v>590</v>
      </c>
      <c r="G71" s="247"/>
      <c r="H71" s="247" t="s">
        <v>605</v>
      </c>
      <c r="I71" s="257"/>
      <c r="J71" s="258"/>
      <c r="K71" s="259"/>
    </row>
    <row r="72" spans="2:11" s="1" customFormat="1" ht="17.5" customHeight="1" x14ac:dyDescent="0.3">
      <c r="B72" s="242"/>
      <c r="C72" s="268"/>
      <c r="D72" s="244">
        <v>50</v>
      </c>
      <c r="E72" s="245" t="s">
        <v>592</v>
      </c>
      <c r="F72" s="246" t="s">
        <v>607</v>
      </c>
      <c r="G72" s="247"/>
      <c r="H72" s="247" t="s">
        <v>605</v>
      </c>
      <c r="I72" s="257"/>
      <c r="J72" s="258"/>
      <c r="K72" s="259"/>
    </row>
    <row r="73" spans="2:11" s="1" customFormat="1" ht="17.5" customHeight="1" x14ac:dyDescent="0.3">
      <c r="B73" s="242"/>
      <c r="C73" s="268"/>
      <c r="D73" s="244">
        <v>51</v>
      </c>
      <c r="E73" s="262"/>
      <c r="F73" s="246" t="s">
        <v>608</v>
      </c>
      <c r="G73" s="247"/>
      <c r="H73" s="247" t="s">
        <v>605</v>
      </c>
      <c r="I73" s="257"/>
      <c r="J73" s="258"/>
      <c r="K73" s="259"/>
    </row>
    <row r="74" spans="2:11" s="1" customFormat="1" ht="17.5" customHeight="1" x14ac:dyDescent="0.3">
      <c r="B74" s="242"/>
      <c r="C74" s="268"/>
      <c r="D74" s="244">
        <v>52</v>
      </c>
      <c r="E74" s="261"/>
      <c r="F74" s="246" t="s">
        <v>609</v>
      </c>
      <c r="G74" s="247"/>
      <c r="H74" s="247" t="s">
        <v>605</v>
      </c>
      <c r="I74" s="257"/>
      <c r="J74" s="258"/>
      <c r="K74" s="259"/>
    </row>
    <row r="75" spans="2:11" s="1" customFormat="1" ht="17.5" customHeight="1" x14ac:dyDescent="0.3">
      <c r="B75" s="242"/>
      <c r="C75" s="268"/>
      <c r="D75" s="244">
        <v>53</v>
      </c>
      <c r="E75" s="264" t="s">
        <v>597</v>
      </c>
      <c r="F75" s="246" t="s">
        <v>598</v>
      </c>
      <c r="G75" s="247"/>
      <c r="H75" s="247" t="s">
        <v>605</v>
      </c>
      <c r="I75" s="257"/>
      <c r="J75" s="258"/>
      <c r="K75" s="259"/>
    </row>
    <row r="76" spans="2:11" s="1" customFormat="1" ht="17.5" customHeight="1" x14ac:dyDescent="0.35">
      <c r="B76" s="242"/>
      <c r="C76" s="269"/>
      <c r="D76" s="244">
        <v>54</v>
      </c>
      <c r="E76" s="244" t="s">
        <v>256</v>
      </c>
      <c r="F76" s="246" t="s">
        <v>600</v>
      </c>
      <c r="G76" s="247"/>
      <c r="H76" s="270" t="s">
        <v>605</v>
      </c>
      <c r="I76" s="251"/>
      <c r="J76" s="252"/>
      <c r="K76" s="253"/>
    </row>
    <row r="77" spans="2:11" s="1" customFormat="1" ht="17.5" customHeight="1" x14ac:dyDescent="0.3">
      <c r="B77" s="242"/>
      <c r="C77" s="243" t="s">
        <v>610</v>
      </c>
      <c r="D77" s="244">
        <v>55</v>
      </c>
      <c r="E77" s="246" t="s">
        <v>611</v>
      </c>
      <c r="F77" s="246" t="s">
        <v>612</v>
      </c>
      <c r="G77" s="247"/>
      <c r="H77" s="247" t="s">
        <v>605</v>
      </c>
      <c r="I77" s="248" t="s">
        <v>613</v>
      </c>
      <c r="J77" s="249"/>
      <c r="K77" s="250"/>
    </row>
    <row r="78" spans="2:11" s="1" customFormat="1" ht="17.5" customHeight="1" x14ac:dyDescent="0.3">
      <c r="B78" s="242"/>
      <c r="C78" s="243"/>
      <c r="D78" s="244">
        <v>56</v>
      </c>
      <c r="E78" s="245" t="s">
        <v>614</v>
      </c>
      <c r="F78" s="246" t="s">
        <v>615</v>
      </c>
      <c r="G78" s="247"/>
      <c r="H78" s="247" t="s">
        <v>605</v>
      </c>
      <c r="I78" s="257"/>
      <c r="J78" s="258"/>
      <c r="K78" s="259"/>
    </row>
    <row r="79" spans="2:11" s="1" customFormat="1" ht="17.5" customHeight="1" x14ac:dyDescent="0.3">
      <c r="B79" s="242"/>
      <c r="C79" s="243"/>
      <c r="D79" s="244">
        <v>57</v>
      </c>
      <c r="E79" s="261"/>
      <c r="F79" s="246" t="s">
        <v>616</v>
      </c>
      <c r="G79" s="247"/>
      <c r="H79" s="247" t="s">
        <v>605</v>
      </c>
      <c r="I79" s="251"/>
      <c r="J79" s="252"/>
      <c r="K79" s="253"/>
    </row>
    <row r="80" spans="2:11" s="1" customFormat="1" ht="17.5" customHeight="1" x14ac:dyDescent="0.3">
      <c r="B80" s="271" t="s">
        <v>33</v>
      </c>
      <c r="C80" s="104" t="s">
        <v>617</v>
      </c>
      <c r="D80" s="244">
        <v>58</v>
      </c>
      <c r="E80" s="246" t="s">
        <v>618</v>
      </c>
      <c r="F80" s="246" t="s">
        <v>619</v>
      </c>
      <c r="G80" s="247"/>
      <c r="H80" s="247" t="s">
        <v>521</v>
      </c>
      <c r="I80" s="217" t="s">
        <v>620</v>
      </c>
      <c r="J80" s="111"/>
      <c r="K80" s="218"/>
    </row>
    <row r="81" spans="2:11" s="1" customFormat="1" ht="17.5" customHeight="1" x14ac:dyDescent="0.3">
      <c r="B81" s="271"/>
      <c r="C81" s="243" t="s">
        <v>621</v>
      </c>
      <c r="D81" s="244">
        <v>59</v>
      </c>
      <c r="E81" s="272" t="s">
        <v>622</v>
      </c>
      <c r="F81" s="246" t="s">
        <v>623</v>
      </c>
      <c r="G81" s="247"/>
      <c r="H81" s="247" t="s">
        <v>601</v>
      </c>
      <c r="I81" s="248" t="s">
        <v>624</v>
      </c>
      <c r="J81" s="249"/>
      <c r="K81" s="250"/>
    </row>
    <row r="82" spans="2:11" s="1" customFormat="1" ht="17.5" customHeight="1" x14ac:dyDescent="0.3">
      <c r="B82" s="271"/>
      <c r="C82" s="243"/>
      <c r="D82" s="244">
        <v>60</v>
      </c>
      <c r="E82" s="245" t="s">
        <v>625</v>
      </c>
      <c r="F82" s="246" t="s">
        <v>626</v>
      </c>
      <c r="G82" s="247"/>
      <c r="H82" s="247" t="s">
        <v>627</v>
      </c>
      <c r="I82" s="257"/>
      <c r="J82" s="258"/>
      <c r="K82" s="259"/>
    </row>
    <row r="83" spans="2:11" s="1" customFormat="1" ht="17.5" customHeight="1" x14ac:dyDescent="0.3">
      <c r="B83" s="271"/>
      <c r="C83" s="243"/>
      <c r="D83" s="244">
        <v>61</v>
      </c>
      <c r="E83" s="262"/>
      <c r="F83" s="246" t="s">
        <v>628</v>
      </c>
      <c r="G83" s="247"/>
      <c r="H83" s="247" t="s">
        <v>629</v>
      </c>
      <c r="I83" s="257"/>
      <c r="J83" s="258"/>
      <c r="K83" s="259"/>
    </row>
    <row r="84" spans="2:11" s="1" customFormat="1" ht="17.5" customHeight="1" x14ac:dyDescent="0.3">
      <c r="B84" s="271"/>
      <c r="C84" s="243"/>
      <c r="D84" s="244">
        <v>62</v>
      </c>
      <c r="E84" s="262"/>
      <c r="F84" s="246" t="s">
        <v>630</v>
      </c>
      <c r="G84" s="247"/>
      <c r="H84" s="247" t="s">
        <v>629</v>
      </c>
      <c r="I84" s="257"/>
      <c r="J84" s="258"/>
      <c r="K84" s="259"/>
    </row>
    <row r="85" spans="2:11" s="1" customFormat="1" ht="17.5" customHeight="1" x14ac:dyDescent="0.3">
      <c r="B85" s="271"/>
      <c r="C85" s="243"/>
      <c r="D85" s="244">
        <v>63</v>
      </c>
      <c r="E85" s="262"/>
      <c r="F85" s="246" t="s">
        <v>631</v>
      </c>
      <c r="G85" s="247"/>
      <c r="H85" s="247" t="s">
        <v>632</v>
      </c>
      <c r="I85" s="257"/>
      <c r="J85" s="258"/>
      <c r="K85" s="259"/>
    </row>
    <row r="86" spans="2:11" s="1" customFormat="1" ht="17.5" customHeight="1" x14ac:dyDescent="0.3">
      <c r="B86" s="271"/>
      <c r="C86" s="243"/>
      <c r="D86" s="244">
        <v>64</v>
      </c>
      <c r="E86" s="262"/>
      <c r="F86" s="246" t="s">
        <v>633</v>
      </c>
      <c r="G86" s="247"/>
      <c r="H86" s="247" t="s">
        <v>634</v>
      </c>
      <c r="I86" s="257"/>
      <c r="J86" s="258"/>
      <c r="K86" s="259"/>
    </row>
    <row r="87" spans="2:11" s="1" customFormat="1" ht="17.5" customHeight="1" x14ac:dyDescent="0.3">
      <c r="B87" s="271"/>
      <c r="C87" s="243"/>
      <c r="D87" s="244">
        <v>65</v>
      </c>
      <c r="E87" s="261"/>
      <c r="F87" s="246" t="s">
        <v>635</v>
      </c>
      <c r="G87" s="247"/>
      <c r="H87" s="247" t="s">
        <v>629</v>
      </c>
      <c r="I87" s="257"/>
      <c r="J87" s="258"/>
      <c r="K87" s="259"/>
    </row>
    <row r="88" spans="2:11" s="1" customFormat="1" ht="17.5" customHeight="1" x14ac:dyDescent="0.3">
      <c r="B88" s="271"/>
      <c r="C88" s="243"/>
      <c r="D88" s="244">
        <v>66</v>
      </c>
      <c r="E88" s="245" t="s">
        <v>636</v>
      </c>
      <c r="F88" s="246" t="s">
        <v>637</v>
      </c>
      <c r="G88" s="247"/>
      <c r="H88" s="247" t="s">
        <v>599</v>
      </c>
      <c r="I88" s="257"/>
      <c r="J88" s="258"/>
      <c r="K88" s="259"/>
    </row>
    <row r="89" spans="2:11" s="1" customFormat="1" ht="17.5" customHeight="1" x14ac:dyDescent="0.3">
      <c r="B89" s="271"/>
      <c r="C89" s="243"/>
      <c r="D89" s="244">
        <v>67</v>
      </c>
      <c r="E89" s="262"/>
      <c r="F89" s="246" t="s">
        <v>638</v>
      </c>
      <c r="G89" s="247"/>
      <c r="H89" s="247" t="s">
        <v>599</v>
      </c>
      <c r="I89" s="257"/>
      <c r="J89" s="258"/>
      <c r="K89" s="259"/>
    </row>
    <row r="90" spans="2:11" s="1" customFormat="1" ht="17.5" customHeight="1" x14ac:dyDescent="0.3">
      <c r="B90" s="271"/>
      <c r="C90" s="243"/>
      <c r="D90" s="244">
        <v>68</v>
      </c>
      <c r="E90" s="261"/>
      <c r="F90" s="246" t="s">
        <v>639</v>
      </c>
      <c r="G90" s="247"/>
      <c r="H90" s="247" t="s">
        <v>629</v>
      </c>
      <c r="I90" s="257"/>
      <c r="J90" s="258"/>
      <c r="K90" s="259"/>
    </row>
    <row r="91" spans="2:11" s="1" customFormat="1" ht="17.5" customHeight="1" x14ac:dyDescent="0.3">
      <c r="B91" s="271"/>
      <c r="C91" s="243"/>
      <c r="D91" s="244">
        <v>69</v>
      </c>
      <c r="E91" s="245" t="s">
        <v>640</v>
      </c>
      <c r="F91" s="246" t="s">
        <v>532</v>
      </c>
      <c r="G91" s="247"/>
      <c r="H91" s="247" t="s">
        <v>521</v>
      </c>
      <c r="I91" s="257"/>
      <c r="J91" s="258"/>
      <c r="K91" s="259"/>
    </row>
    <row r="92" spans="2:11" s="1" customFormat="1" ht="17.5" customHeight="1" x14ac:dyDescent="0.3">
      <c r="B92" s="271"/>
      <c r="C92" s="243"/>
      <c r="D92" s="244">
        <v>70</v>
      </c>
      <c r="E92" s="262"/>
      <c r="F92" s="246" t="s">
        <v>641</v>
      </c>
      <c r="G92" s="247"/>
      <c r="H92" s="247" t="s">
        <v>521</v>
      </c>
      <c r="I92" s="257"/>
      <c r="J92" s="258"/>
      <c r="K92" s="259"/>
    </row>
    <row r="93" spans="2:11" s="1" customFormat="1" ht="17.5" customHeight="1" x14ac:dyDescent="0.3">
      <c r="B93" s="271"/>
      <c r="C93" s="243"/>
      <c r="D93" s="244">
        <v>71</v>
      </c>
      <c r="E93" s="262"/>
      <c r="F93" s="246" t="s">
        <v>642</v>
      </c>
      <c r="G93" s="247"/>
      <c r="H93" s="247" t="s">
        <v>521</v>
      </c>
      <c r="I93" s="257"/>
      <c r="J93" s="258"/>
      <c r="K93" s="259"/>
    </row>
    <row r="94" spans="2:11" s="1" customFormat="1" ht="17.5" customHeight="1" x14ac:dyDescent="0.3">
      <c r="B94" s="271"/>
      <c r="C94" s="243"/>
      <c r="D94" s="244">
        <v>72</v>
      </c>
      <c r="E94" s="262"/>
      <c r="F94" s="246" t="s">
        <v>643</v>
      </c>
      <c r="G94" s="247"/>
      <c r="H94" s="247" t="s">
        <v>521</v>
      </c>
      <c r="I94" s="257"/>
      <c r="J94" s="258"/>
      <c r="K94" s="259"/>
    </row>
    <row r="95" spans="2:11" s="1" customFormat="1" ht="17.5" customHeight="1" x14ac:dyDescent="0.3">
      <c r="B95" s="271"/>
      <c r="C95" s="243"/>
      <c r="D95" s="244">
        <v>73</v>
      </c>
      <c r="E95" s="261"/>
      <c r="F95" s="246" t="s">
        <v>644</v>
      </c>
      <c r="G95" s="247"/>
      <c r="H95" s="247" t="s">
        <v>521</v>
      </c>
      <c r="I95" s="257"/>
      <c r="J95" s="258"/>
      <c r="K95" s="259"/>
    </row>
    <row r="96" spans="2:11" s="1" customFormat="1" ht="17.5" customHeight="1" x14ac:dyDescent="0.3">
      <c r="B96" s="271"/>
      <c r="C96" s="243"/>
      <c r="D96" s="244">
        <v>74</v>
      </c>
      <c r="E96" s="245" t="s">
        <v>645</v>
      </c>
      <c r="F96" s="246" t="s">
        <v>646</v>
      </c>
      <c r="G96" s="247"/>
      <c r="H96" s="247" t="s">
        <v>647</v>
      </c>
      <c r="I96" s="251"/>
      <c r="J96" s="252"/>
      <c r="K96" s="253"/>
    </row>
    <row r="97" spans="2:14" s="1" customFormat="1" ht="17.5" customHeight="1" x14ac:dyDescent="0.3">
      <c r="B97" s="271"/>
      <c r="C97" s="243"/>
      <c r="D97" s="244">
        <v>75</v>
      </c>
      <c r="E97" s="261"/>
      <c r="F97" s="246" t="s">
        <v>648</v>
      </c>
      <c r="G97" s="247"/>
      <c r="H97" s="247" t="s">
        <v>538</v>
      </c>
      <c r="I97" s="248" t="s">
        <v>649</v>
      </c>
      <c r="J97" s="249"/>
      <c r="K97" s="250"/>
    </row>
    <row r="98" spans="2:14" s="1" customFormat="1" ht="17.5" customHeight="1" x14ac:dyDescent="0.3">
      <c r="B98" s="271"/>
      <c r="C98" s="243" t="s">
        <v>650</v>
      </c>
      <c r="D98" s="244">
        <v>76</v>
      </c>
      <c r="E98" s="273" t="s">
        <v>651</v>
      </c>
      <c r="F98" s="246" t="s">
        <v>652</v>
      </c>
      <c r="G98" s="247"/>
      <c r="H98" s="247" t="s">
        <v>653</v>
      </c>
      <c r="I98" s="257"/>
      <c r="J98" s="258"/>
      <c r="K98" s="259"/>
    </row>
    <row r="99" spans="2:14" s="1" customFormat="1" ht="17.5" customHeight="1" x14ac:dyDescent="0.3">
      <c r="B99" s="271"/>
      <c r="C99" s="243"/>
      <c r="D99" s="244">
        <v>77</v>
      </c>
      <c r="E99" s="274"/>
      <c r="F99" s="246" t="s">
        <v>654</v>
      </c>
      <c r="G99" s="247"/>
      <c r="H99" s="247" t="s">
        <v>655</v>
      </c>
      <c r="I99" s="257"/>
      <c r="J99" s="258"/>
      <c r="K99" s="259"/>
    </row>
    <row r="100" spans="2:14" s="1" customFormat="1" ht="17.5" customHeight="1" x14ac:dyDescent="0.3">
      <c r="B100" s="271"/>
      <c r="C100" s="243"/>
      <c r="D100" s="244">
        <v>78</v>
      </c>
      <c r="E100" s="274"/>
      <c r="F100" s="246" t="s">
        <v>656</v>
      </c>
      <c r="G100" s="247"/>
      <c r="H100" s="247" t="s">
        <v>554</v>
      </c>
      <c r="I100" s="257"/>
      <c r="J100" s="258"/>
      <c r="K100" s="259"/>
    </row>
    <row r="101" spans="2:14" s="1" customFormat="1" ht="17.5" customHeight="1" x14ac:dyDescent="0.3">
      <c r="B101" s="271"/>
      <c r="C101" s="243"/>
      <c r="D101" s="244">
        <v>79</v>
      </c>
      <c r="E101" s="274"/>
      <c r="F101" s="246" t="s">
        <v>657</v>
      </c>
      <c r="G101" s="247"/>
      <c r="H101" s="247" t="s">
        <v>653</v>
      </c>
      <c r="I101" s="257"/>
      <c r="J101" s="258"/>
      <c r="K101" s="259"/>
    </row>
    <row r="102" spans="2:14" s="1" customFormat="1" ht="17.5" customHeight="1" x14ac:dyDescent="0.3">
      <c r="B102" s="271"/>
      <c r="C102" s="243"/>
      <c r="D102" s="244">
        <v>80</v>
      </c>
      <c r="E102" s="274"/>
      <c r="F102" s="246" t="s">
        <v>590</v>
      </c>
      <c r="G102" s="247"/>
      <c r="H102" s="247" t="s">
        <v>601</v>
      </c>
      <c r="I102" s="257"/>
      <c r="J102" s="258"/>
      <c r="K102" s="259"/>
    </row>
    <row r="103" spans="2:14" s="1" customFormat="1" ht="17.5" customHeight="1" x14ac:dyDescent="0.3">
      <c r="B103" s="271"/>
      <c r="C103" s="243"/>
      <c r="D103" s="246">
        <v>81</v>
      </c>
      <c r="E103" s="275" t="s">
        <v>658</v>
      </c>
      <c r="F103" s="254" t="s">
        <v>598</v>
      </c>
      <c r="G103" s="247"/>
      <c r="H103" s="247" t="s">
        <v>599</v>
      </c>
      <c r="I103" s="257"/>
      <c r="J103" s="258"/>
      <c r="K103" s="259"/>
    </row>
    <row r="104" spans="2:14" s="1" customFormat="1" ht="17.5" customHeight="1" x14ac:dyDescent="0.3">
      <c r="B104" s="271"/>
      <c r="C104" s="243"/>
      <c r="D104" s="246">
        <v>82</v>
      </c>
      <c r="E104" s="276"/>
      <c r="F104" s="254" t="s">
        <v>659</v>
      </c>
      <c r="G104" s="247"/>
      <c r="H104" s="247" t="s">
        <v>660</v>
      </c>
      <c r="I104" s="257"/>
      <c r="J104" s="258"/>
      <c r="K104" s="259"/>
    </row>
    <row r="105" spans="2:14" s="1" customFormat="1" ht="17.5" customHeight="1" x14ac:dyDescent="0.45">
      <c r="B105" s="271"/>
      <c r="C105" s="243"/>
      <c r="D105" s="244">
        <v>83</v>
      </c>
      <c r="E105" s="277" t="s">
        <v>256</v>
      </c>
      <c r="F105" s="246" t="s">
        <v>600</v>
      </c>
      <c r="G105" s="247"/>
      <c r="H105" s="265" t="s">
        <v>601</v>
      </c>
      <c r="I105" s="251"/>
      <c r="J105" s="252"/>
      <c r="K105" s="253"/>
    </row>
    <row r="106" spans="2:14" s="1" customFormat="1" ht="17.5" customHeight="1" x14ac:dyDescent="0.3">
      <c r="B106" s="271"/>
      <c r="C106" s="243" t="s">
        <v>661</v>
      </c>
      <c r="D106" s="244">
        <v>84</v>
      </c>
      <c r="E106" s="278" t="s">
        <v>662</v>
      </c>
      <c r="F106" s="101"/>
      <c r="G106" s="102"/>
      <c r="H106" s="279" t="s">
        <v>603</v>
      </c>
      <c r="I106" s="248" t="s">
        <v>663</v>
      </c>
      <c r="J106" s="249"/>
      <c r="K106" s="250"/>
    </row>
    <row r="107" spans="2:14" s="1" customFormat="1" ht="17.5" customHeight="1" thickBot="1" x14ac:dyDescent="0.35">
      <c r="B107" s="280"/>
      <c r="C107" s="281"/>
      <c r="D107" s="282">
        <v>85</v>
      </c>
      <c r="E107" s="283" t="s">
        <v>664</v>
      </c>
      <c r="F107" s="284"/>
      <c r="G107" s="285"/>
      <c r="H107" s="286" t="s">
        <v>603</v>
      </c>
      <c r="I107" s="287"/>
      <c r="J107" s="288"/>
      <c r="K107" s="289"/>
    </row>
    <row r="108" spans="2:14" s="1" customFormat="1" ht="15" customHeight="1" thickTop="1" x14ac:dyDescent="0.3"/>
    <row r="109" spans="2:14" s="1" customFormat="1" ht="18.5" x14ac:dyDescent="0.45">
      <c r="B109" s="290" t="s">
        <v>665</v>
      </c>
      <c r="C109" s="291"/>
      <c r="D109" s="291"/>
      <c r="E109" s="291"/>
    </row>
    <row r="110" spans="2:14" s="1" customFormat="1" ht="14.5" thickBot="1" x14ac:dyDescent="0.35">
      <c r="C110" s="292"/>
      <c r="D110" s="292"/>
      <c r="E110" s="292"/>
    </row>
    <row r="111" spans="2:14" s="1" customFormat="1" ht="27.75" customHeight="1" thickTop="1" thickBot="1" x14ac:dyDescent="0.35">
      <c r="B111" s="293"/>
      <c r="C111" s="294" t="s">
        <v>513</v>
      </c>
      <c r="D111" s="294" t="s">
        <v>514</v>
      </c>
      <c r="E111" s="294" t="s">
        <v>515</v>
      </c>
      <c r="F111" s="294" t="s">
        <v>46</v>
      </c>
      <c r="G111" s="294" t="s">
        <v>666</v>
      </c>
      <c r="H111" s="295" t="s">
        <v>667</v>
      </c>
      <c r="I111" s="295" t="s">
        <v>668</v>
      </c>
      <c r="J111" s="296" t="s">
        <v>669</v>
      </c>
      <c r="K111" s="294" t="s">
        <v>670</v>
      </c>
      <c r="L111" s="297" t="s">
        <v>671</v>
      </c>
      <c r="M111" s="297"/>
      <c r="N111" s="297"/>
    </row>
    <row r="112" spans="2:14" s="1" customFormat="1" ht="17.25" customHeight="1" thickTop="1" x14ac:dyDescent="0.3">
      <c r="B112" s="293"/>
      <c r="C112" s="294"/>
      <c r="D112" s="294"/>
      <c r="E112" s="294"/>
      <c r="F112" s="294"/>
      <c r="G112" s="294"/>
      <c r="H112" s="298">
        <v>2020</v>
      </c>
      <c r="I112" s="298">
        <v>2024</v>
      </c>
      <c r="J112" s="296"/>
      <c r="K112" s="294"/>
      <c r="L112" s="299" t="s">
        <v>672</v>
      </c>
      <c r="M112" s="299" t="s">
        <v>673</v>
      </c>
      <c r="N112" s="300" t="s">
        <v>674</v>
      </c>
    </row>
    <row r="113" spans="2:14" s="1" customFormat="1" ht="17.25" customHeight="1" x14ac:dyDescent="0.3">
      <c r="B113" s="242" t="s">
        <v>24</v>
      </c>
      <c r="C113" s="255" t="s">
        <v>518</v>
      </c>
      <c r="D113" s="244">
        <v>1</v>
      </c>
      <c r="E113" s="255" t="s">
        <v>519</v>
      </c>
      <c r="F113" s="278" t="s">
        <v>520</v>
      </c>
      <c r="G113" s="278"/>
      <c r="H113" s="301">
        <v>780000</v>
      </c>
      <c r="I113" s="301">
        <v>780000</v>
      </c>
      <c r="J113" s="302" t="s">
        <v>675</v>
      </c>
      <c r="K113" s="303" t="s">
        <v>521</v>
      </c>
      <c r="L113" s="304"/>
      <c r="M113" s="304"/>
      <c r="N113" s="305" t="s">
        <v>676</v>
      </c>
    </row>
    <row r="114" spans="2:14" s="1" customFormat="1" ht="17.25" customHeight="1" x14ac:dyDescent="0.3">
      <c r="B114" s="306"/>
      <c r="C114" s="255"/>
      <c r="D114" s="244">
        <f>D113+1</f>
        <v>2</v>
      </c>
      <c r="E114" s="255"/>
      <c r="F114" s="244" t="s">
        <v>677</v>
      </c>
      <c r="G114" s="244" t="s">
        <v>678</v>
      </c>
      <c r="H114" s="301">
        <v>780000</v>
      </c>
      <c r="I114" s="301">
        <v>780000</v>
      </c>
      <c r="J114" s="302" t="s">
        <v>675</v>
      </c>
      <c r="K114" s="303" t="s">
        <v>521</v>
      </c>
      <c r="L114" s="304"/>
      <c r="M114" s="304"/>
      <c r="N114" s="305"/>
    </row>
    <row r="115" spans="2:14" s="1" customFormat="1" ht="17.25" customHeight="1" x14ac:dyDescent="0.3">
      <c r="B115" s="306"/>
      <c r="C115" s="255"/>
      <c r="D115" s="255">
        <v>3</v>
      </c>
      <c r="E115" s="255" t="s">
        <v>524</v>
      </c>
      <c r="F115" s="278" t="s">
        <v>679</v>
      </c>
      <c r="G115" s="278"/>
      <c r="H115" s="301">
        <v>700000</v>
      </c>
      <c r="I115" s="301">
        <v>700000</v>
      </c>
      <c r="J115" s="302" t="s">
        <v>675</v>
      </c>
      <c r="K115" s="303" t="s">
        <v>521</v>
      </c>
      <c r="L115" s="243" t="s">
        <v>680</v>
      </c>
      <c r="M115" s="304"/>
      <c r="N115" s="307"/>
    </row>
    <row r="116" spans="2:14" s="1" customFormat="1" ht="17.25" customHeight="1" x14ac:dyDescent="0.3">
      <c r="B116" s="306"/>
      <c r="C116" s="255"/>
      <c r="D116" s="255"/>
      <c r="E116" s="255"/>
      <c r="F116" s="278" t="s">
        <v>681</v>
      </c>
      <c r="G116" s="278"/>
      <c r="H116" s="301">
        <v>100</v>
      </c>
      <c r="I116" s="301">
        <v>112</v>
      </c>
      <c r="J116" s="302" t="s">
        <v>682</v>
      </c>
      <c r="K116" s="303" t="s">
        <v>521</v>
      </c>
      <c r="L116" s="243"/>
      <c r="M116" s="304"/>
      <c r="N116" s="307"/>
    </row>
    <row r="117" spans="2:14" s="1" customFormat="1" ht="17.25" customHeight="1" x14ac:dyDescent="0.3">
      <c r="B117" s="306"/>
      <c r="C117" s="255"/>
      <c r="D117" s="255"/>
      <c r="E117" s="255"/>
      <c r="F117" s="278" t="s">
        <v>683</v>
      </c>
      <c r="G117" s="278"/>
      <c r="H117" s="301">
        <v>79900</v>
      </c>
      <c r="I117" s="301">
        <v>79888</v>
      </c>
      <c r="J117" s="302" t="s">
        <v>684</v>
      </c>
      <c r="K117" s="303" t="s">
        <v>521</v>
      </c>
      <c r="L117" s="243"/>
      <c r="M117" s="304"/>
      <c r="N117" s="307"/>
    </row>
    <row r="118" spans="2:14" s="1" customFormat="1" ht="17.25" customHeight="1" x14ac:dyDescent="0.3">
      <c r="B118" s="306"/>
      <c r="C118" s="255"/>
      <c r="D118" s="124">
        <f>D115+1</f>
        <v>4</v>
      </c>
      <c r="E118" s="124" t="s">
        <v>527</v>
      </c>
      <c r="F118" s="244" t="s">
        <v>685</v>
      </c>
      <c r="G118" s="244" t="s">
        <v>686</v>
      </c>
      <c r="H118" s="301">
        <v>80</v>
      </c>
      <c r="I118" s="308">
        <v>75</v>
      </c>
      <c r="J118" s="302" t="s">
        <v>684</v>
      </c>
      <c r="K118" s="303" t="s">
        <v>521</v>
      </c>
      <c r="L118" s="309" t="s">
        <v>687</v>
      </c>
      <c r="M118" s="304"/>
      <c r="N118" s="307"/>
    </row>
    <row r="119" spans="2:14" s="1" customFormat="1" ht="17.25" customHeight="1" x14ac:dyDescent="0.3">
      <c r="B119" s="306"/>
      <c r="C119" s="255"/>
      <c r="D119" s="310"/>
      <c r="E119" s="310"/>
      <c r="F119" s="278" t="s">
        <v>688</v>
      </c>
      <c r="G119" s="278"/>
      <c r="H119" s="301">
        <v>20</v>
      </c>
      <c r="I119" s="308">
        <v>27</v>
      </c>
      <c r="J119" s="302" t="s">
        <v>682</v>
      </c>
      <c r="K119" s="303" t="s">
        <v>521</v>
      </c>
      <c r="L119" s="309"/>
      <c r="M119" s="304"/>
      <c r="N119" s="307"/>
    </row>
    <row r="120" spans="2:14" s="1" customFormat="1" ht="17.25" customHeight="1" x14ac:dyDescent="0.3">
      <c r="B120" s="306"/>
      <c r="C120" s="255"/>
      <c r="D120" s="310"/>
      <c r="E120" s="310"/>
      <c r="F120" s="244" t="s">
        <v>689</v>
      </c>
      <c r="G120" s="244" t="s">
        <v>690</v>
      </c>
      <c r="H120" s="301">
        <f>780000-200000-100</f>
        <v>579900</v>
      </c>
      <c r="I120" s="301">
        <f>780000-200000-112</f>
        <v>579888</v>
      </c>
      <c r="J120" s="302" t="s">
        <v>684</v>
      </c>
      <c r="K120" s="303" t="s">
        <v>521</v>
      </c>
      <c r="L120" s="309"/>
      <c r="M120" s="304"/>
      <c r="N120" s="307"/>
    </row>
    <row r="121" spans="2:14" s="1" customFormat="1" ht="17.25" customHeight="1" x14ac:dyDescent="0.3">
      <c r="B121" s="306"/>
      <c r="C121" s="255"/>
      <c r="D121" s="310"/>
      <c r="E121" s="310"/>
      <c r="F121" s="278" t="s">
        <v>691</v>
      </c>
      <c r="G121" s="278"/>
      <c r="H121" s="308">
        <v>5400</v>
      </c>
      <c r="I121" s="308">
        <v>5800</v>
      </c>
      <c r="J121" s="302" t="s">
        <v>682</v>
      </c>
      <c r="K121" s="303" t="s">
        <v>521</v>
      </c>
      <c r="L121" s="309"/>
      <c r="M121" s="304"/>
      <c r="N121" s="307"/>
    </row>
    <row r="122" spans="2:14" s="1" customFormat="1" ht="17.25" customHeight="1" x14ac:dyDescent="0.3">
      <c r="B122" s="306"/>
      <c r="C122" s="255"/>
      <c r="D122" s="311"/>
      <c r="E122" s="311"/>
      <c r="F122" s="278" t="s">
        <v>692</v>
      </c>
      <c r="G122" s="278"/>
      <c r="H122" s="308">
        <v>600</v>
      </c>
      <c r="I122" s="308">
        <v>600</v>
      </c>
      <c r="J122" s="302" t="s">
        <v>675</v>
      </c>
      <c r="K122" s="303" t="s">
        <v>521</v>
      </c>
      <c r="L122" s="309"/>
      <c r="M122" s="304"/>
      <c r="N122" s="307"/>
    </row>
    <row r="123" spans="2:14" s="1" customFormat="1" ht="17.25" customHeight="1" x14ac:dyDescent="0.3">
      <c r="B123" s="306"/>
      <c r="C123" s="255"/>
      <c r="D123" s="244">
        <f>D118+1</f>
        <v>5</v>
      </c>
      <c r="E123" s="255" t="s">
        <v>693</v>
      </c>
      <c r="F123" s="278" t="s">
        <v>694</v>
      </c>
      <c r="G123" s="278"/>
      <c r="H123" s="301">
        <f>780000-200000-100</f>
        <v>579900</v>
      </c>
      <c r="I123" s="301">
        <f>780000-200000-112</f>
        <v>579888</v>
      </c>
      <c r="J123" s="302" t="s">
        <v>684</v>
      </c>
      <c r="K123" s="303" t="s">
        <v>521</v>
      </c>
      <c r="L123" s="304"/>
      <c r="M123" s="304"/>
      <c r="N123" s="305" t="s">
        <v>676</v>
      </c>
    </row>
    <row r="124" spans="2:14" s="1" customFormat="1" ht="17.25" customHeight="1" x14ac:dyDescent="0.3">
      <c r="B124" s="306"/>
      <c r="C124" s="255"/>
      <c r="D124" s="244">
        <f t="shared" ref="D124:D129" si="0">D123+1</f>
        <v>6</v>
      </c>
      <c r="E124" s="255"/>
      <c r="F124" s="278" t="s">
        <v>532</v>
      </c>
      <c r="G124" s="278"/>
      <c r="H124" s="308">
        <v>100</v>
      </c>
      <c r="I124" s="308">
        <v>112</v>
      </c>
      <c r="J124" s="302" t="s">
        <v>682</v>
      </c>
      <c r="K124" s="303" t="s">
        <v>521</v>
      </c>
      <c r="L124" s="304"/>
      <c r="M124" s="304"/>
      <c r="N124" s="305"/>
    </row>
    <row r="125" spans="2:14" s="1" customFormat="1" ht="17.25" customHeight="1" x14ac:dyDescent="0.3">
      <c r="B125" s="306"/>
      <c r="C125" s="255"/>
      <c r="D125" s="244">
        <f t="shared" si="0"/>
        <v>7</v>
      </c>
      <c r="E125" s="255"/>
      <c r="F125" s="278" t="s">
        <v>533</v>
      </c>
      <c r="G125" s="278"/>
      <c r="H125" s="308">
        <v>0</v>
      </c>
      <c r="I125" s="308">
        <v>0</v>
      </c>
      <c r="J125" s="302" t="s">
        <v>675</v>
      </c>
      <c r="K125" s="303" t="s">
        <v>521</v>
      </c>
      <c r="L125" s="304"/>
      <c r="M125" s="304"/>
      <c r="N125" s="305"/>
    </row>
    <row r="126" spans="2:14" s="1" customFormat="1" ht="17.25" customHeight="1" x14ac:dyDescent="0.3">
      <c r="B126" s="306"/>
      <c r="C126" s="255"/>
      <c r="D126" s="244">
        <f t="shared" si="0"/>
        <v>8</v>
      </c>
      <c r="E126" s="255"/>
      <c r="F126" s="278" t="s">
        <v>534</v>
      </c>
      <c r="G126" s="278"/>
      <c r="H126" s="301">
        <v>100</v>
      </c>
      <c r="I126" s="308">
        <v>100</v>
      </c>
      <c r="J126" s="302" t="s">
        <v>675</v>
      </c>
      <c r="K126" s="303" t="s">
        <v>521</v>
      </c>
      <c r="L126" s="304"/>
      <c r="M126" s="304"/>
      <c r="N126" s="305"/>
    </row>
    <row r="127" spans="2:14" s="1" customFormat="1" ht="17.25" customHeight="1" x14ac:dyDescent="0.3">
      <c r="B127" s="306"/>
      <c r="C127" s="255"/>
      <c r="D127" s="244">
        <f t="shared" si="0"/>
        <v>9</v>
      </c>
      <c r="E127" s="255"/>
      <c r="F127" s="278" t="s">
        <v>535</v>
      </c>
      <c r="G127" s="278"/>
      <c r="H127" s="308">
        <v>0</v>
      </c>
      <c r="I127" s="308">
        <v>0</v>
      </c>
      <c r="J127" s="302" t="s">
        <v>675</v>
      </c>
      <c r="K127" s="303" t="s">
        <v>521</v>
      </c>
      <c r="L127" s="304"/>
      <c r="M127" s="304"/>
      <c r="N127" s="305"/>
    </row>
    <row r="128" spans="2:14" s="1" customFormat="1" ht="17.25" customHeight="1" x14ac:dyDescent="0.3">
      <c r="B128" s="306"/>
      <c r="C128" s="255"/>
      <c r="D128" s="244">
        <f t="shared" si="0"/>
        <v>10</v>
      </c>
      <c r="E128" s="255"/>
      <c r="F128" s="278" t="s">
        <v>695</v>
      </c>
      <c r="G128" s="278"/>
      <c r="H128" s="301">
        <v>200000</v>
      </c>
      <c r="I128" s="301">
        <v>200000</v>
      </c>
      <c r="J128" s="302" t="s">
        <v>675</v>
      </c>
      <c r="K128" s="303" t="s">
        <v>521</v>
      </c>
      <c r="L128" s="304"/>
      <c r="M128" s="304"/>
      <c r="N128" s="305"/>
    </row>
    <row r="129" spans="2:14" s="1" customFormat="1" ht="17.25" customHeight="1" x14ac:dyDescent="0.3">
      <c r="B129" s="306"/>
      <c r="C129" s="255"/>
      <c r="D129" s="244">
        <f t="shared" si="0"/>
        <v>11</v>
      </c>
      <c r="E129" s="255"/>
      <c r="F129" s="278" t="s">
        <v>696</v>
      </c>
      <c r="G129" s="278"/>
      <c r="H129" s="308">
        <v>2</v>
      </c>
      <c r="I129" s="308">
        <v>3</v>
      </c>
      <c r="J129" s="302" t="s">
        <v>682</v>
      </c>
      <c r="K129" s="303" t="s">
        <v>538</v>
      </c>
      <c r="L129" s="304"/>
      <c r="M129" s="304"/>
      <c r="N129" s="305"/>
    </row>
    <row r="130" spans="2:14" s="1" customFormat="1" ht="17.25" customHeight="1" x14ac:dyDescent="0.3">
      <c r="B130" s="306"/>
      <c r="C130" s="255"/>
      <c r="D130" s="244">
        <v>12</v>
      </c>
      <c r="E130" s="255"/>
      <c r="F130" s="244" t="s">
        <v>539</v>
      </c>
      <c r="G130" s="244" t="s">
        <v>697</v>
      </c>
      <c r="H130" s="301">
        <v>200000</v>
      </c>
      <c r="I130" s="301">
        <v>200000</v>
      </c>
      <c r="J130" s="302" t="s">
        <v>675</v>
      </c>
      <c r="K130" s="303" t="s">
        <v>521</v>
      </c>
      <c r="L130" s="304"/>
      <c r="M130" s="304"/>
      <c r="N130" s="305"/>
    </row>
    <row r="131" spans="2:14" s="1" customFormat="1" ht="17.25" customHeight="1" x14ac:dyDescent="0.3">
      <c r="B131" s="306"/>
      <c r="C131" s="255"/>
      <c r="D131" s="244">
        <f>D130+1</f>
        <v>13</v>
      </c>
      <c r="E131" s="244" t="s">
        <v>121</v>
      </c>
      <c r="F131" s="278" t="s">
        <v>540</v>
      </c>
      <c r="G131" s="278"/>
      <c r="H131" s="308" t="s">
        <v>698</v>
      </c>
      <c r="I131" s="308" t="s">
        <v>698</v>
      </c>
      <c r="J131" s="302" t="s">
        <v>675</v>
      </c>
      <c r="K131" s="303" t="s">
        <v>521</v>
      </c>
      <c r="L131" s="312"/>
      <c r="M131" s="312"/>
      <c r="N131" s="313"/>
    </row>
    <row r="132" spans="2:14" s="1" customFormat="1" ht="17.25" customHeight="1" x14ac:dyDescent="0.3">
      <c r="B132" s="306"/>
      <c r="C132" s="255"/>
      <c r="D132" s="255">
        <f>D131+1</f>
        <v>14</v>
      </c>
      <c r="E132" s="255" t="s">
        <v>541</v>
      </c>
      <c r="F132" s="255" t="s">
        <v>132</v>
      </c>
      <c r="G132" s="244" t="s">
        <v>699</v>
      </c>
      <c r="H132" s="308">
        <v>1.3</v>
      </c>
      <c r="I132" s="308">
        <v>1.4</v>
      </c>
      <c r="J132" s="302" t="s">
        <v>682</v>
      </c>
      <c r="K132" s="303" t="s">
        <v>599</v>
      </c>
      <c r="L132" s="314" t="s">
        <v>700</v>
      </c>
      <c r="M132" s="304"/>
      <c r="N132" s="305" t="s">
        <v>676</v>
      </c>
    </row>
    <row r="133" spans="2:14" s="1" customFormat="1" ht="17.25" customHeight="1" x14ac:dyDescent="0.3">
      <c r="B133" s="306"/>
      <c r="C133" s="255"/>
      <c r="D133" s="255"/>
      <c r="E133" s="255"/>
      <c r="F133" s="255"/>
      <c r="G133" s="244" t="s">
        <v>701</v>
      </c>
      <c r="H133" s="308">
        <v>0</v>
      </c>
      <c r="I133" s="308">
        <v>0</v>
      </c>
      <c r="J133" s="302" t="s">
        <v>675</v>
      </c>
      <c r="K133" s="303" t="s">
        <v>702</v>
      </c>
      <c r="L133" s="314"/>
      <c r="M133" s="304"/>
      <c r="N133" s="305"/>
    </row>
    <row r="134" spans="2:14" s="1" customFormat="1" ht="17.25" customHeight="1" x14ac:dyDescent="0.3">
      <c r="B134" s="306"/>
      <c r="C134" s="255"/>
      <c r="D134" s="124">
        <v>15</v>
      </c>
      <c r="E134" s="255"/>
      <c r="F134" s="278" t="s">
        <v>543</v>
      </c>
      <c r="G134" s="278"/>
      <c r="H134" s="308">
        <v>2838</v>
      </c>
      <c r="I134" s="301">
        <v>2838</v>
      </c>
      <c r="J134" s="302" t="s">
        <v>684</v>
      </c>
      <c r="K134" s="303" t="s">
        <v>703</v>
      </c>
      <c r="L134" s="314"/>
      <c r="M134" s="304"/>
      <c r="N134" s="305"/>
    </row>
    <row r="135" spans="2:14" s="1" customFormat="1" ht="17.25" customHeight="1" x14ac:dyDescent="0.3">
      <c r="B135" s="306"/>
      <c r="C135" s="255"/>
      <c r="D135" s="255">
        <f>D134+1</f>
        <v>16</v>
      </c>
      <c r="E135" s="255" t="s">
        <v>144</v>
      </c>
      <c r="F135" s="255" t="s">
        <v>704</v>
      </c>
      <c r="G135" s="244" t="s">
        <v>705</v>
      </c>
      <c r="H135" s="308">
        <v>4766</v>
      </c>
      <c r="I135" s="308">
        <v>10082</v>
      </c>
      <c r="J135" s="302" t="s">
        <v>682</v>
      </c>
      <c r="K135" s="303" t="s">
        <v>584</v>
      </c>
      <c r="L135" s="304"/>
      <c r="M135" s="304"/>
      <c r="N135" s="305" t="s">
        <v>676</v>
      </c>
    </row>
    <row r="136" spans="2:14" s="1" customFormat="1" ht="17.25" customHeight="1" x14ac:dyDescent="0.3">
      <c r="B136" s="306"/>
      <c r="C136" s="255"/>
      <c r="D136" s="255"/>
      <c r="E136" s="255"/>
      <c r="F136" s="255"/>
      <c r="G136" s="244" t="s">
        <v>706</v>
      </c>
      <c r="H136" s="308">
        <v>736</v>
      </c>
      <c r="I136" s="308">
        <v>0</v>
      </c>
      <c r="J136" s="302" t="s">
        <v>684</v>
      </c>
      <c r="K136" s="303" t="s">
        <v>584</v>
      </c>
      <c r="L136" s="304"/>
      <c r="M136" s="304"/>
      <c r="N136" s="305"/>
    </row>
    <row r="137" spans="2:14" s="1" customFormat="1" ht="17.25" customHeight="1" x14ac:dyDescent="0.3">
      <c r="B137" s="306"/>
      <c r="C137" s="255"/>
      <c r="D137" s="255">
        <f>D135+1</f>
        <v>17</v>
      </c>
      <c r="E137" s="255" t="s">
        <v>547</v>
      </c>
      <c r="F137" s="244" t="s">
        <v>707</v>
      </c>
      <c r="G137" s="244" t="s">
        <v>708</v>
      </c>
      <c r="H137" s="308">
        <f>780000*0.99</f>
        <v>772200</v>
      </c>
      <c r="I137" s="308">
        <f>H137-12</f>
        <v>772188</v>
      </c>
      <c r="J137" s="302" t="s">
        <v>684</v>
      </c>
      <c r="K137" s="303" t="s">
        <v>702</v>
      </c>
      <c r="L137" s="304"/>
      <c r="M137" s="243" t="s">
        <v>709</v>
      </c>
      <c r="N137" s="307"/>
    </row>
    <row r="138" spans="2:14" s="1" customFormat="1" ht="17.25" customHeight="1" x14ac:dyDescent="0.3">
      <c r="B138" s="306"/>
      <c r="C138" s="255"/>
      <c r="D138" s="255"/>
      <c r="E138" s="255"/>
      <c r="F138" s="255" t="s">
        <v>710</v>
      </c>
      <c r="G138" s="244" t="s">
        <v>711</v>
      </c>
      <c r="H138" s="308">
        <v>94</v>
      </c>
      <c r="I138" s="308">
        <v>94</v>
      </c>
      <c r="J138" s="302" t="s">
        <v>675</v>
      </c>
      <c r="K138" s="303" t="s">
        <v>702</v>
      </c>
      <c r="L138" s="304"/>
      <c r="M138" s="243"/>
      <c r="N138" s="307"/>
    </row>
    <row r="139" spans="2:14" s="1" customFormat="1" ht="17.25" customHeight="1" x14ac:dyDescent="0.3">
      <c r="B139" s="306"/>
      <c r="C139" s="255"/>
      <c r="D139" s="255"/>
      <c r="E139" s="255"/>
      <c r="F139" s="255"/>
      <c r="G139" s="244" t="s">
        <v>712</v>
      </c>
      <c r="H139" s="308">
        <f>780000*0.002</f>
        <v>1560</v>
      </c>
      <c r="I139" s="308">
        <v>1560</v>
      </c>
      <c r="J139" s="302" t="s">
        <v>675</v>
      </c>
      <c r="K139" s="303" t="s">
        <v>702</v>
      </c>
      <c r="L139" s="304"/>
      <c r="M139" s="243"/>
      <c r="N139" s="307"/>
    </row>
    <row r="140" spans="2:14" s="1" customFormat="1" ht="17.25" customHeight="1" x14ac:dyDescent="0.3">
      <c r="B140" s="306"/>
      <c r="C140" s="255"/>
      <c r="D140" s="255"/>
      <c r="E140" s="255"/>
      <c r="F140" s="244" t="s">
        <v>713</v>
      </c>
      <c r="G140" s="244" t="s">
        <v>714</v>
      </c>
      <c r="H140" s="308">
        <v>780000</v>
      </c>
      <c r="I140" s="308">
        <v>780000</v>
      </c>
      <c r="J140" s="302" t="s">
        <v>675</v>
      </c>
      <c r="K140" s="303" t="s">
        <v>702</v>
      </c>
      <c r="L140" s="304"/>
      <c r="M140" s="243"/>
      <c r="N140" s="307"/>
    </row>
    <row r="141" spans="2:14" s="1" customFormat="1" ht="17.25" customHeight="1" x14ac:dyDescent="0.3">
      <c r="B141" s="306"/>
      <c r="C141" s="255"/>
      <c r="D141" s="255"/>
      <c r="E141" s="255"/>
      <c r="F141" s="244" t="s">
        <v>715</v>
      </c>
      <c r="G141" s="244" t="s">
        <v>716</v>
      </c>
      <c r="H141" s="308">
        <f>780000*0.0075</f>
        <v>5850</v>
      </c>
      <c r="I141" s="308">
        <f>780000*0.0075</f>
        <v>5850</v>
      </c>
      <c r="J141" s="302" t="s">
        <v>675</v>
      </c>
      <c r="K141" s="303" t="s">
        <v>702</v>
      </c>
      <c r="L141" s="304"/>
      <c r="M141" s="243"/>
      <c r="N141" s="307"/>
    </row>
    <row r="142" spans="2:14" s="1" customFormat="1" ht="17.25" customHeight="1" x14ac:dyDescent="0.3">
      <c r="B142" s="306"/>
      <c r="C142" s="255"/>
      <c r="D142" s="255"/>
      <c r="E142" s="255"/>
      <c r="F142" s="244" t="s">
        <v>717</v>
      </c>
      <c r="G142" s="244" t="s">
        <v>718</v>
      </c>
      <c r="H142" s="308">
        <v>100</v>
      </c>
      <c r="I142" s="308">
        <v>112</v>
      </c>
      <c r="J142" s="302" t="s">
        <v>682</v>
      </c>
      <c r="K142" s="303" t="s">
        <v>702</v>
      </c>
      <c r="L142" s="304"/>
      <c r="M142" s="243"/>
      <c r="N142" s="307"/>
    </row>
    <row r="143" spans="2:14" s="1" customFormat="1" ht="17.25" customHeight="1" x14ac:dyDescent="0.3">
      <c r="B143" s="306"/>
      <c r="C143" s="255"/>
      <c r="D143" s="244">
        <f>D137+1</f>
        <v>18</v>
      </c>
      <c r="E143" s="255"/>
      <c r="F143" s="244" t="s">
        <v>719</v>
      </c>
      <c r="G143" s="244" t="s">
        <v>720</v>
      </c>
      <c r="H143" s="308">
        <v>196</v>
      </c>
      <c r="I143" s="308">
        <v>196</v>
      </c>
      <c r="J143" s="302" t="s">
        <v>675</v>
      </c>
      <c r="K143" s="303" t="s">
        <v>702</v>
      </c>
      <c r="L143" s="304"/>
      <c r="M143" s="243"/>
      <c r="N143" s="307"/>
    </row>
    <row r="144" spans="2:14" s="1" customFormat="1" ht="17.25" customHeight="1" x14ac:dyDescent="0.3">
      <c r="B144" s="306"/>
      <c r="C144" s="255"/>
      <c r="D144" s="244">
        <f t="shared" ref="D144:D149" si="1">D143+1</f>
        <v>19</v>
      </c>
      <c r="E144" s="255" t="s">
        <v>550</v>
      </c>
      <c r="F144" s="244" t="s">
        <v>721</v>
      </c>
      <c r="G144" s="244" t="s">
        <v>722</v>
      </c>
      <c r="H144" s="308" t="s">
        <v>698</v>
      </c>
      <c r="I144" s="308" t="s">
        <v>698</v>
      </c>
      <c r="J144" s="302" t="s">
        <v>675</v>
      </c>
      <c r="K144" s="303" t="s">
        <v>552</v>
      </c>
      <c r="L144" s="304"/>
      <c r="M144" s="304"/>
      <c r="N144" s="307"/>
    </row>
    <row r="145" spans="2:14" s="1" customFormat="1" ht="17.25" customHeight="1" x14ac:dyDescent="0.3">
      <c r="B145" s="306"/>
      <c r="C145" s="255"/>
      <c r="D145" s="244">
        <f t="shared" si="1"/>
        <v>20</v>
      </c>
      <c r="E145" s="255"/>
      <c r="F145" s="244" t="s">
        <v>553</v>
      </c>
      <c r="G145" s="244" t="s">
        <v>722</v>
      </c>
      <c r="H145" s="308" t="s">
        <v>698</v>
      </c>
      <c r="I145" s="308" t="s">
        <v>698</v>
      </c>
      <c r="J145" s="302" t="s">
        <v>675</v>
      </c>
      <c r="K145" s="303" t="s">
        <v>554</v>
      </c>
      <c r="L145" s="304"/>
      <c r="M145" s="304"/>
      <c r="N145" s="307"/>
    </row>
    <row r="146" spans="2:14" s="1" customFormat="1" ht="17.25" customHeight="1" x14ac:dyDescent="0.3">
      <c r="B146" s="306"/>
      <c r="C146" s="255"/>
      <c r="D146" s="244">
        <f t="shared" si="1"/>
        <v>21</v>
      </c>
      <c r="E146" s="255"/>
      <c r="F146" s="244" t="s">
        <v>555</v>
      </c>
      <c r="G146" s="244" t="s">
        <v>581</v>
      </c>
      <c r="H146" s="308" t="s">
        <v>698</v>
      </c>
      <c r="I146" s="308" t="s">
        <v>698</v>
      </c>
      <c r="J146" s="302" t="s">
        <v>675</v>
      </c>
      <c r="K146" s="303" t="s">
        <v>552</v>
      </c>
      <c r="L146" s="304"/>
      <c r="M146" s="304"/>
      <c r="N146" s="307"/>
    </row>
    <row r="147" spans="2:14" s="1" customFormat="1" ht="17.25" customHeight="1" x14ac:dyDescent="0.3">
      <c r="B147" s="306"/>
      <c r="C147" s="255" t="s">
        <v>556</v>
      </c>
      <c r="D147" s="244">
        <f t="shared" si="1"/>
        <v>22</v>
      </c>
      <c r="E147" s="255" t="s">
        <v>173</v>
      </c>
      <c r="F147" s="244" t="s">
        <v>557</v>
      </c>
      <c r="G147" s="244" t="s">
        <v>711</v>
      </c>
      <c r="H147" s="308">
        <v>28.5</v>
      </c>
      <c r="I147" s="308">
        <v>32</v>
      </c>
      <c r="J147" s="302" t="s">
        <v>682</v>
      </c>
      <c r="K147" s="315" t="s">
        <v>723</v>
      </c>
      <c r="L147" s="304"/>
      <c r="M147" s="243" t="s">
        <v>724</v>
      </c>
      <c r="N147" s="307"/>
    </row>
    <row r="148" spans="2:14" s="1" customFormat="1" ht="17.25" customHeight="1" x14ac:dyDescent="0.3">
      <c r="B148" s="306"/>
      <c r="C148" s="255"/>
      <c r="D148" s="244">
        <f t="shared" si="1"/>
        <v>23</v>
      </c>
      <c r="E148" s="255"/>
      <c r="F148" s="244" t="s">
        <v>560</v>
      </c>
      <c r="G148" s="244" t="s">
        <v>714</v>
      </c>
      <c r="H148" s="308">
        <v>4.7</v>
      </c>
      <c r="I148" s="308">
        <v>6.7</v>
      </c>
      <c r="J148" s="302" t="s">
        <v>682</v>
      </c>
      <c r="K148" s="303" t="s">
        <v>725</v>
      </c>
      <c r="L148" s="304"/>
      <c r="M148" s="243"/>
      <c r="N148" s="307"/>
    </row>
    <row r="149" spans="2:14" s="1" customFormat="1" ht="17.25" customHeight="1" x14ac:dyDescent="0.3">
      <c r="B149" s="306"/>
      <c r="C149" s="255"/>
      <c r="D149" s="255">
        <f t="shared" si="1"/>
        <v>24</v>
      </c>
      <c r="E149" s="255"/>
      <c r="F149" s="255" t="s">
        <v>562</v>
      </c>
      <c r="G149" s="244" t="s">
        <v>726</v>
      </c>
      <c r="H149" s="308">
        <v>35</v>
      </c>
      <c r="I149" s="308">
        <v>36</v>
      </c>
      <c r="J149" s="302" t="s">
        <v>682</v>
      </c>
      <c r="K149" s="303" t="s">
        <v>563</v>
      </c>
      <c r="L149" s="316"/>
      <c r="M149" s="243" t="s">
        <v>727</v>
      </c>
      <c r="N149" s="317"/>
    </row>
    <row r="150" spans="2:14" s="1" customFormat="1" ht="17.25" customHeight="1" x14ac:dyDescent="0.3">
      <c r="B150" s="306"/>
      <c r="C150" s="255"/>
      <c r="D150" s="255"/>
      <c r="E150" s="255"/>
      <c r="F150" s="255"/>
      <c r="G150" s="244" t="s">
        <v>712</v>
      </c>
      <c r="H150" s="308" t="s">
        <v>698</v>
      </c>
      <c r="I150" s="308" t="s">
        <v>698</v>
      </c>
      <c r="J150" s="302" t="s">
        <v>675</v>
      </c>
      <c r="K150" s="303" t="s">
        <v>563</v>
      </c>
      <c r="L150" s="318"/>
      <c r="M150" s="243"/>
      <c r="N150" s="319"/>
    </row>
    <row r="151" spans="2:14" s="1" customFormat="1" ht="17.25" customHeight="1" x14ac:dyDescent="0.3">
      <c r="B151" s="306"/>
      <c r="C151" s="255"/>
      <c r="D151" s="255"/>
      <c r="E151" s="255"/>
      <c r="F151" s="255"/>
      <c r="G151" s="244" t="s">
        <v>716</v>
      </c>
      <c r="H151" s="308">
        <v>60</v>
      </c>
      <c r="I151" s="308">
        <v>61</v>
      </c>
      <c r="J151" s="302" t="s">
        <v>682</v>
      </c>
      <c r="K151" s="303" t="s">
        <v>563</v>
      </c>
      <c r="L151" s="318"/>
      <c r="M151" s="243"/>
      <c r="N151" s="319"/>
    </row>
    <row r="152" spans="2:14" s="1" customFormat="1" ht="17.25" customHeight="1" x14ac:dyDescent="0.3">
      <c r="B152" s="306"/>
      <c r="C152" s="255"/>
      <c r="D152" s="255"/>
      <c r="E152" s="255"/>
      <c r="F152" s="255"/>
      <c r="G152" s="244" t="s">
        <v>718</v>
      </c>
      <c r="H152" s="308" t="s">
        <v>698</v>
      </c>
      <c r="I152" s="308" t="s">
        <v>698</v>
      </c>
      <c r="J152" s="302" t="s">
        <v>675</v>
      </c>
      <c r="K152" s="320" t="s">
        <v>563</v>
      </c>
      <c r="L152" s="321"/>
      <c r="M152" s="322"/>
      <c r="N152" s="323"/>
    </row>
    <row r="153" spans="2:14" s="1" customFormat="1" ht="17.25" customHeight="1" x14ac:dyDescent="0.3">
      <c r="B153" s="306"/>
      <c r="C153" s="255"/>
      <c r="D153" s="244">
        <f>D149+1</f>
        <v>25</v>
      </c>
      <c r="E153" s="255" t="s">
        <v>183</v>
      </c>
      <c r="F153" s="278" t="s">
        <v>564</v>
      </c>
      <c r="G153" s="278"/>
      <c r="H153" s="308" t="s">
        <v>698</v>
      </c>
      <c r="I153" s="308" t="s">
        <v>698</v>
      </c>
      <c r="J153" s="302" t="s">
        <v>675</v>
      </c>
      <c r="K153" s="303" t="s">
        <v>728</v>
      </c>
      <c r="L153" s="318"/>
      <c r="M153" s="318"/>
      <c r="N153" s="319"/>
    </row>
    <row r="154" spans="2:14" s="1" customFormat="1" ht="17.25" customHeight="1" x14ac:dyDescent="0.3">
      <c r="B154" s="306"/>
      <c r="C154" s="255"/>
      <c r="D154" s="255">
        <f>D153+1</f>
        <v>26</v>
      </c>
      <c r="E154" s="255"/>
      <c r="F154" s="243" t="s">
        <v>729</v>
      </c>
      <c r="G154" s="244" t="s">
        <v>730</v>
      </c>
      <c r="H154" s="308">
        <v>1.1000000000000001</v>
      </c>
      <c r="I154" s="308">
        <v>0.04</v>
      </c>
      <c r="J154" s="302" t="s">
        <v>684</v>
      </c>
      <c r="K154" s="303" t="s">
        <v>731</v>
      </c>
      <c r="L154" s="318"/>
      <c r="M154" s="243" t="s">
        <v>724</v>
      </c>
      <c r="N154" s="319"/>
    </row>
    <row r="155" spans="2:14" s="1" customFormat="1" ht="17.25" customHeight="1" x14ac:dyDescent="0.3">
      <c r="B155" s="306"/>
      <c r="C155" s="255"/>
      <c r="D155" s="255"/>
      <c r="E155" s="255"/>
      <c r="F155" s="243"/>
      <c r="G155" s="244" t="s">
        <v>732</v>
      </c>
      <c r="H155" s="308">
        <v>0.27</v>
      </c>
      <c r="I155" s="308">
        <v>7.0000000000000007E-2</v>
      </c>
      <c r="J155" s="302" t="s">
        <v>684</v>
      </c>
      <c r="K155" s="303" t="s">
        <v>731</v>
      </c>
      <c r="L155" s="318"/>
      <c r="M155" s="243"/>
      <c r="N155" s="319"/>
    </row>
    <row r="156" spans="2:14" s="1" customFormat="1" ht="17.25" customHeight="1" x14ac:dyDescent="0.3">
      <c r="B156" s="306"/>
      <c r="C156" s="255"/>
      <c r="D156" s="255"/>
      <c r="E156" s="255"/>
      <c r="F156" s="243"/>
      <c r="G156" s="244" t="s">
        <v>733</v>
      </c>
      <c r="H156" s="308">
        <v>2.14</v>
      </c>
      <c r="I156" s="308">
        <v>0.02</v>
      </c>
      <c r="J156" s="302" t="s">
        <v>684</v>
      </c>
      <c r="K156" s="303" t="s">
        <v>731</v>
      </c>
      <c r="L156" s="318"/>
      <c r="M156" s="243"/>
      <c r="N156" s="319"/>
    </row>
    <row r="157" spans="2:14" s="1" customFormat="1" ht="17.25" customHeight="1" x14ac:dyDescent="0.3">
      <c r="B157" s="306"/>
      <c r="C157" s="255"/>
      <c r="D157" s="255"/>
      <c r="E157" s="255"/>
      <c r="F157" s="243"/>
      <c r="G157" s="244" t="s">
        <v>734</v>
      </c>
      <c r="H157" s="308">
        <v>20400</v>
      </c>
      <c r="I157" s="308">
        <v>4660</v>
      </c>
      <c r="J157" s="302" t="s">
        <v>684</v>
      </c>
      <c r="K157" s="303" t="s">
        <v>731</v>
      </c>
      <c r="L157" s="318"/>
      <c r="M157" s="243"/>
      <c r="N157" s="319"/>
    </row>
    <row r="158" spans="2:14" s="1" customFormat="1" ht="17.25" customHeight="1" x14ac:dyDescent="0.3">
      <c r="B158" s="306"/>
      <c r="C158" s="255"/>
      <c r="D158" s="255"/>
      <c r="E158" s="255"/>
      <c r="F158" s="243"/>
      <c r="G158" s="244" t="s">
        <v>735</v>
      </c>
      <c r="H158" s="308">
        <v>6340</v>
      </c>
      <c r="I158" s="308">
        <v>664</v>
      </c>
      <c r="J158" s="302" t="s">
        <v>684</v>
      </c>
      <c r="K158" s="303" t="s">
        <v>731</v>
      </c>
      <c r="L158" s="318"/>
      <c r="M158" s="243"/>
      <c r="N158" s="319"/>
    </row>
    <row r="159" spans="2:14" s="1" customFormat="1" ht="17.25" customHeight="1" x14ac:dyDescent="0.3">
      <c r="B159" s="306"/>
      <c r="C159" s="255"/>
      <c r="D159" s="255"/>
      <c r="E159" s="255"/>
      <c r="F159" s="243"/>
      <c r="G159" s="244" t="s">
        <v>736</v>
      </c>
      <c r="H159" s="308">
        <v>11200</v>
      </c>
      <c r="I159" s="308">
        <v>140</v>
      </c>
      <c r="J159" s="302" t="s">
        <v>684</v>
      </c>
      <c r="K159" s="303" t="s">
        <v>731</v>
      </c>
      <c r="L159" s="318"/>
      <c r="M159" s="243"/>
      <c r="N159" s="319"/>
    </row>
    <row r="160" spans="2:14" s="1" customFormat="1" ht="17.25" customHeight="1" x14ac:dyDescent="0.3">
      <c r="B160" s="306"/>
      <c r="C160" s="255"/>
      <c r="D160" s="255"/>
      <c r="E160" s="255"/>
      <c r="F160" s="243"/>
      <c r="G160" s="244" t="s">
        <v>737</v>
      </c>
      <c r="H160" s="308">
        <v>0.5</v>
      </c>
      <c r="I160" s="308">
        <v>0.1</v>
      </c>
      <c r="J160" s="302" t="s">
        <v>684</v>
      </c>
      <c r="K160" s="303" t="s">
        <v>731</v>
      </c>
      <c r="L160" s="318"/>
      <c r="M160" s="243"/>
      <c r="N160" s="319"/>
    </row>
    <row r="161" spans="2:14" s="1" customFormat="1" ht="17.25" customHeight="1" x14ac:dyDescent="0.3">
      <c r="B161" s="306"/>
      <c r="C161" s="255"/>
      <c r="D161" s="255"/>
      <c r="E161" s="255"/>
      <c r="F161" s="243"/>
      <c r="G161" s="244" t="s">
        <v>738</v>
      </c>
      <c r="H161" s="308" t="s">
        <v>698</v>
      </c>
      <c r="I161" s="308">
        <v>0.216</v>
      </c>
      <c r="J161" s="302" t="s">
        <v>684</v>
      </c>
      <c r="K161" s="303" t="s">
        <v>739</v>
      </c>
      <c r="L161" s="318"/>
      <c r="M161" s="243"/>
      <c r="N161" s="319"/>
    </row>
    <row r="162" spans="2:14" s="1" customFormat="1" ht="17.25" customHeight="1" x14ac:dyDescent="0.3">
      <c r="B162" s="306"/>
      <c r="C162" s="255"/>
      <c r="D162" s="255"/>
      <c r="E162" s="255"/>
      <c r="F162" s="243"/>
      <c r="G162" s="244" t="s">
        <v>740</v>
      </c>
      <c r="H162" s="308" t="s">
        <v>698</v>
      </c>
      <c r="I162" s="308">
        <v>2.5999999999999999E-2</v>
      </c>
      <c r="J162" s="302" t="s">
        <v>684</v>
      </c>
      <c r="K162" s="303" t="s">
        <v>739</v>
      </c>
      <c r="L162" s="318"/>
      <c r="M162" s="243"/>
      <c r="N162" s="319"/>
    </row>
    <row r="163" spans="2:14" s="1" customFormat="1" ht="17.25" customHeight="1" x14ac:dyDescent="0.3">
      <c r="B163" s="306"/>
      <c r="C163" s="255"/>
      <c r="D163" s="255"/>
      <c r="E163" s="255"/>
      <c r="F163" s="243"/>
      <c r="G163" s="244" t="s">
        <v>741</v>
      </c>
      <c r="H163" s="308" t="s">
        <v>698</v>
      </c>
      <c r="I163" s="308">
        <v>0.66600000000000004</v>
      </c>
      <c r="J163" s="302" t="s">
        <v>684</v>
      </c>
      <c r="K163" s="303" t="s">
        <v>739</v>
      </c>
      <c r="L163" s="318"/>
      <c r="M163" s="243"/>
      <c r="N163" s="319"/>
    </row>
    <row r="164" spans="2:14" s="1" customFormat="1" ht="17.25" customHeight="1" x14ac:dyDescent="0.3">
      <c r="B164" s="306"/>
      <c r="C164" s="255"/>
      <c r="D164" s="255"/>
      <c r="E164" s="255"/>
      <c r="F164" s="243"/>
      <c r="G164" s="244" t="s">
        <v>742</v>
      </c>
      <c r="H164" s="308" t="s">
        <v>698</v>
      </c>
      <c r="I164" s="308">
        <v>0.01</v>
      </c>
      <c r="J164" s="302" t="s">
        <v>684</v>
      </c>
      <c r="K164" s="303" t="s">
        <v>739</v>
      </c>
      <c r="L164" s="318"/>
      <c r="M164" s="243"/>
      <c r="N164" s="319"/>
    </row>
    <row r="165" spans="2:14" s="1" customFormat="1" ht="17.25" customHeight="1" x14ac:dyDescent="0.3">
      <c r="B165" s="306"/>
      <c r="C165" s="255"/>
      <c r="D165" s="255"/>
      <c r="E165" s="255"/>
      <c r="F165" s="243"/>
      <c r="G165" s="244" t="s">
        <v>743</v>
      </c>
      <c r="H165" s="308" t="s">
        <v>698</v>
      </c>
      <c r="I165" s="308">
        <v>4.7050000000000001</v>
      </c>
      <c r="J165" s="302" t="s">
        <v>684</v>
      </c>
      <c r="K165" s="303" t="s">
        <v>739</v>
      </c>
      <c r="L165" s="318"/>
      <c r="M165" s="243"/>
      <c r="N165" s="319"/>
    </row>
    <row r="166" spans="2:14" s="1" customFormat="1" ht="17.25" customHeight="1" x14ac:dyDescent="0.3">
      <c r="B166" s="306"/>
      <c r="C166" s="255"/>
      <c r="D166" s="244">
        <f>D154+1</f>
        <v>27</v>
      </c>
      <c r="E166" s="255" t="s">
        <v>190</v>
      </c>
      <c r="F166" s="278" t="s">
        <v>567</v>
      </c>
      <c r="G166" s="278"/>
      <c r="H166" s="308">
        <v>25</v>
      </c>
      <c r="I166" s="308">
        <v>32</v>
      </c>
      <c r="J166" s="302" t="s">
        <v>682</v>
      </c>
      <c r="K166" s="303" t="s">
        <v>744</v>
      </c>
      <c r="L166" s="318"/>
      <c r="M166" s="243"/>
      <c r="N166" s="319"/>
    </row>
    <row r="167" spans="2:14" s="1" customFormat="1" ht="17.25" customHeight="1" x14ac:dyDescent="0.3">
      <c r="B167" s="306"/>
      <c r="C167" s="255"/>
      <c r="D167" s="244">
        <f>D166+1</f>
        <v>28</v>
      </c>
      <c r="E167" s="255"/>
      <c r="F167" s="278" t="s">
        <v>569</v>
      </c>
      <c r="G167" s="278"/>
      <c r="H167" s="308">
        <v>3</v>
      </c>
      <c r="I167" s="308">
        <v>4</v>
      </c>
      <c r="J167" s="302" t="s">
        <v>682</v>
      </c>
      <c r="K167" s="303" t="s">
        <v>744</v>
      </c>
      <c r="L167" s="321"/>
      <c r="M167" s="322"/>
      <c r="N167" s="324" t="s">
        <v>676</v>
      </c>
    </row>
    <row r="168" spans="2:14" s="1" customFormat="1" ht="17.25" customHeight="1" x14ac:dyDescent="0.3">
      <c r="B168" s="306"/>
      <c r="C168" s="255"/>
      <c r="D168" s="244">
        <f>D167+1</f>
        <v>29</v>
      </c>
      <c r="E168" s="255"/>
      <c r="F168" s="278" t="s">
        <v>570</v>
      </c>
      <c r="G168" s="278"/>
      <c r="H168" s="308" t="s">
        <v>698</v>
      </c>
      <c r="I168" s="308" t="s">
        <v>698</v>
      </c>
      <c r="J168" s="302" t="s">
        <v>675</v>
      </c>
      <c r="K168" s="303" t="s">
        <v>745</v>
      </c>
      <c r="L168" s="325"/>
      <c r="M168" s="325"/>
      <c r="N168" s="326"/>
    </row>
    <row r="169" spans="2:14" s="1" customFormat="1" ht="17.25" customHeight="1" x14ac:dyDescent="0.3">
      <c r="B169" s="306"/>
      <c r="C169" s="255"/>
      <c r="D169" s="255">
        <f>D168+1</f>
        <v>30</v>
      </c>
      <c r="E169" s="255"/>
      <c r="F169" s="255" t="s">
        <v>746</v>
      </c>
      <c r="G169" s="244" t="s">
        <v>747</v>
      </c>
      <c r="H169" s="308">
        <v>1</v>
      </c>
      <c r="I169" s="308">
        <v>2</v>
      </c>
      <c r="J169" s="302" t="s">
        <v>682</v>
      </c>
      <c r="K169" s="303" t="s">
        <v>554</v>
      </c>
      <c r="L169" s="304"/>
      <c r="M169" s="243" t="s">
        <v>748</v>
      </c>
      <c r="N169" s="307"/>
    </row>
    <row r="170" spans="2:14" s="1" customFormat="1" ht="17.25" customHeight="1" x14ac:dyDescent="0.3">
      <c r="B170" s="306"/>
      <c r="C170" s="255"/>
      <c r="D170" s="255"/>
      <c r="E170" s="255"/>
      <c r="F170" s="255"/>
      <c r="G170" s="244" t="s">
        <v>749</v>
      </c>
      <c r="H170" s="308">
        <v>3</v>
      </c>
      <c r="I170" s="308">
        <v>4</v>
      </c>
      <c r="J170" s="302" t="s">
        <v>682</v>
      </c>
      <c r="K170" s="303" t="s">
        <v>554</v>
      </c>
      <c r="L170" s="304"/>
      <c r="M170" s="243"/>
      <c r="N170" s="307"/>
    </row>
    <row r="171" spans="2:14" s="1" customFormat="1" ht="17.25" customHeight="1" x14ac:dyDescent="0.3">
      <c r="B171" s="306"/>
      <c r="C171" s="255"/>
      <c r="D171" s="255"/>
      <c r="E171" s="255"/>
      <c r="F171" s="255"/>
      <c r="G171" s="244" t="s">
        <v>750</v>
      </c>
      <c r="H171" s="308">
        <v>15</v>
      </c>
      <c r="I171" s="308">
        <v>18</v>
      </c>
      <c r="J171" s="302" t="s">
        <v>682</v>
      </c>
      <c r="K171" s="303" t="s">
        <v>554</v>
      </c>
      <c r="L171" s="304"/>
      <c r="M171" s="243"/>
      <c r="N171" s="307"/>
    </row>
    <row r="172" spans="2:14" s="1" customFormat="1" ht="17.25" customHeight="1" x14ac:dyDescent="0.3">
      <c r="B172" s="306"/>
      <c r="C172" s="255"/>
      <c r="D172" s="255"/>
      <c r="E172" s="255"/>
      <c r="F172" s="255"/>
      <c r="G172" s="244" t="s">
        <v>751</v>
      </c>
      <c r="H172" s="308">
        <v>0</v>
      </c>
      <c r="I172" s="308">
        <v>0</v>
      </c>
      <c r="J172" s="302" t="s">
        <v>675</v>
      </c>
      <c r="K172" s="303" t="s">
        <v>554</v>
      </c>
      <c r="L172" s="304"/>
      <c r="M172" s="243"/>
      <c r="N172" s="307"/>
    </row>
    <row r="173" spans="2:14" s="1" customFormat="1" ht="17.25" customHeight="1" x14ac:dyDescent="0.3">
      <c r="B173" s="306"/>
      <c r="C173" s="255"/>
      <c r="D173" s="255"/>
      <c r="E173" s="255"/>
      <c r="F173" s="255"/>
      <c r="G173" s="244" t="s">
        <v>752</v>
      </c>
      <c r="H173" s="308">
        <v>0</v>
      </c>
      <c r="I173" s="308">
        <v>0</v>
      </c>
      <c r="J173" s="302" t="s">
        <v>675</v>
      </c>
      <c r="K173" s="303" t="s">
        <v>554</v>
      </c>
      <c r="L173" s="304"/>
      <c r="M173" s="243"/>
      <c r="N173" s="307"/>
    </row>
    <row r="174" spans="2:14" s="1" customFormat="1" ht="17.25" customHeight="1" x14ac:dyDescent="0.3">
      <c r="B174" s="306"/>
      <c r="C174" s="255"/>
      <c r="D174" s="255"/>
      <c r="E174" s="255"/>
      <c r="F174" s="255"/>
      <c r="G174" s="244" t="s">
        <v>753</v>
      </c>
      <c r="H174" s="308">
        <v>12</v>
      </c>
      <c r="I174" s="308">
        <v>20</v>
      </c>
      <c r="J174" s="302" t="s">
        <v>682</v>
      </c>
      <c r="K174" s="303" t="s">
        <v>554</v>
      </c>
      <c r="L174" s="304"/>
      <c r="M174" s="243"/>
      <c r="N174" s="307"/>
    </row>
    <row r="175" spans="2:14" s="1" customFormat="1" ht="17.25" customHeight="1" x14ac:dyDescent="0.3">
      <c r="B175" s="306"/>
      <c r="C175" s="255"/>
      <c r="D175" s="244">
        <f>D169+1</f>
        <v>31</v>
      </c>
      <c r="E175" s="255" t="s">
        <v>201</v>
      </c>
      <c r="F175" s="278" t="s">
        <v>573</v>
      </c>
      <c r="G175" s="278"/>
      <c r="H175" s="308">
        <v>65</v>
      </c>
      <c r="I175" s="308">
        <v>60</v>
      </c>
      <c r="J175" s="302" t="s">
        <v>684</v>
      </c>
      <c r="K175" s="303" t="s">
        <v>754</v>
      </c>
      <c r="L175" s="316"/>
      <c r="M175" s="316"/>
      <c r="N175" s="305" t="s">
        <v>676</v>
      </c>
    </row>
    <row r="176" spans="2:14" s="1" customFormat="1" ht="17.25" customHeight="1" x14ac:dyDescent="0.3">
      <c r="B176" s="306"/>
      <c r="C176" s="255"/>
      <c r="D176" s="244">
        <f>D175+1</f>
        <v>32</v>
      </c>
      <c r="E176" s="255"/>
      <c r="F176" s="278" t="s">
        <v>575</v>
      </c>
      <c r="G176" s="278"/>
      <c r="H176" s="308">
        <v>5</v>
      </c>
      <c r="I176" s="308">
        <v>10</v>
      </c>
      <c r="J176" s="302" t="s">
        <v>682</v>
      </c>
      <c r="K176" s="303" t="s">
        <v>576</v>
      </c>
      <c r="L176" s="318"/>
      <c r="M176" s="318"/>
      <c r="N176" s="305"/>
    </row>
    <row r="177" spans="2:14" s="1" customFormat="1" ht="17.25" customHeight="1" x14ac:dyDescent="0.3">
      <c r="B177" s="306"/>
      <c r="C177" s="255"/>
      <c r="D177" s="244">
        <f>D176+1</f>
        <v>33</v>
      </c>
      <c r="E177" s="244" t="s">
        <v>577</v>
      </c>
      <c r="F177" s="278" t="s">
        <v>578</v>
      </c>
      <c r="G177" s="278"/>
      <c r="H177" s="308" t="s">
        <v>698</v>
      </c>
      <c r="I177" s="308" t="s">
        <v>698</v>
      </c>
      <c r="J177" s="302" t="s">
        <v>675</v>
      </c>
      <c r="K177" s="320" t="s">
        <v>563</v>
      </c>
      <c r="L177" s="327"/>
      <c r="M177" s="328"/>
      <c r="N177" s="329"/>
    </row>
    <row r="178" spans="2:14" s="1" customFormat="1" ht="17.25" customHeight="1" x14ac:dyDescent="0.3">
      <c r="B178" s="306"/>
      <c r="C178" s="255"/>
      <c r="D178" s="244">
        <v>34</v>
      </c>
      <c r="E178" s="244" t="s">
        <v>579</v>
      </c>
      <c r="F178" s="278" t="s">
        <v>580</v>
      </c>
      <c r="G178" s="278"/>
      <c r="H178" s="308" t="s">
        <v>698</v>
      </c>
      <c r="I178" s="308" t="s">
        <v>698</v>
      </c>
      <c r="J178" s="302" t="s">
        <v>675</v>
      </c>
      <c r="K178" s="320" t="s">
        <v>581</v>
      </c>
      <c r="L178" s="327"/>
      <c r="M178" s="328"/>
      <c r="N178" s="330"/>
    </row>
    <row r="179" spans="2:14" s="1" customFormat="1" ht="17.25" customHeight="1" x14ac:dyDescent="0.3">
      <c r="B179" s="306"/>
      <c r="C179" s="243" t="s">
        <v>582</v>
      </c>
      <c r="D179" s="255">
        <f>D178+1</f>
        <v>35</v>
      </c>
      <c r="E179" s="255" t="s">
        <v>225</v>
      </c>
      <c r="F179" s="255" t="s">
        <v>583</v>
      </c>
      <c r="G179" s="244" t="s">
        <v>705</v>
      </c>
      <c r="H179" s="308">
        <v>2031</v>
      </c>
      <c r="I179" s="308">
        <v>1710</v>
      </c>
      <c r="J179" s="302" t="s">
        <v>684</v>
      </c>
      <c r="K179" s="303" t="s">
        <v>584</v>
      </c>
      <c r="L179" s="331"/>
      <c r="M179" s="331"/>
      <c r="N179" s="332" t="s">
        <v>676</v>
      </c>
    </row>
    <row r="180" spans="2:14" s="1" customFormat="1" ht="17.25" customHeight="1" x14ac:dyDescent="0.3">
      <c r="B180" s="306"/>
      <c r="C180" s="243"/>
      <c r="D180" s="255"/>
      <c r="E180" s="255"/>
      <c r="F180" s="255"/>
      <c r="G180" s="244" t="s">
        <v>706</v>
      </c>
      <c r="H180" s="308">
        <v>0</v>
      </c>
      <c r="I180" s="308">
        <v>0</v>
      </c>
      <c r="J180" s="302" t="s">
        <v>675</v>
      </c>
      <c r="K180" s="303" t="s">
        <v>584</v>
      </c>
      <c r="L180" s="331"/>
      <c r="M180" s="331"/>
      <c r="N180" s="332"/>
    </row>
    <row r="181" spans="2:14" s="1" customFormat="1" ht="17.25" customHeight="1" x14ac:dyDescent="0.3">
      <c r="B181" s="306"/>
      <c r="C181" s="243"/>
      <c r="D181" s="244">
        <f>D179+1</f>
        <v>36</v>
      </c>
      <c r="E181" s="255"/>
      <c r="F181" s="244" t="s">
        <v>586</v>
      </c>
      <c r="G181" s="244" t="s">
        <v>755</v>
      </c>
      <c r="H181" s="308">
        <v>1500</v>
      </c>
      <c r="I181" s="308">
        <v>1800</v>
      </c>
      <c r="J181" s="302" t="s">
        <v>682</v>
      </c>
      <c r="K181" s="303" t="s">
        <v>584</v>
      </c>
      <c r="L181" s="331"/>
      <c r="M181" s="331"/>
      <c r="N181" s="332"/>
    </row>
    <row r="182" spans="2:14" s="1" customFormat="1" ht="17.25" customHeight="1" x14ac:dyDescent="0.3">
      <c r="B182" s="306"/>
      <c r="C182" s="243"/>
      <c r="D182" s="244">
        <f>D181+1</f>
        <v>37</v>
      </c>
      <c r="E182" s="255"/>
      <c r="F182" s="278" t="s">
        <v>587</v>
      </c>
      <c r="G182" s="278"/>
      <c r="H182" s="308">
        <v>0.5</v>
      </c>
      <c r="I182" s="308">
        <v>0.6</v>
      </c>
      <c r="J182" s="302" t="s">
        <v>682</v>
      </c>
      <c r="K182" s="315" t="s">
        <v>756</v>
      </c>
      <c r="L182" s="331"/>
      <c r="M182" s="331"/>
      <c r="N182" s="332"/>
    </row>
    <row r="183" spans="2:14" s="1" customFormat="1" ht="17.25" customHeight="1" x14ac:dyDescent="0.3">
      <c r="B183" s="306"/>
      <c r="C183" s="243"/>
      <c r="D183" s="255">
        <f>D182+1</f>
        <v>38</v>
      </c>
      <c r="E183" s="255" t="s">
        <v>589</v>
      </c>
      <c r="F183" s="255" t="s">
        <v>590</v>
      </c>
      <c r="G183" s="244" t="s">
        <v>757</v>
      </c>
      <c r="H183" s="333">
        <v>16</v>
      </c>
      <c r="I183" s="333">
        <v>16</v>
      </c>
      <c r="J183" s="302" t="s">
        <v>675</v>
      </c>
      <c r="K183" s="315" t="s">
        <v>758</v>
      </c>
      <c r="L183" s="243" t="s">
        <v>759</v>
      </c>
      <c r="M183" s="334"/>
      <c r="N183" s="335"/>
    </row>
    <row r="184" spans="2:14" s="1" customFormat="1" ht="24.75" customHeight="1" x14ac:dyDescent="0.3">
      <c r="B184" s="306"/>
      <c r="C184" s="243"/>
      <c r="D184" s="255"/>
      <c r="E184" s="255"/>
      <c r="F184" s="255"/>
      <c r="G184" s="244" t="s">
        <v>760</v>
      </c>
      <c r="H184" s="333">
        <v>19</v>
      </c>
      <c r="I184" s="333">
        <v>19</v>
      </c>
      <c r="J184" s="302" t="s">
        <v>675</v>
      </c>
      <c r="K184" s="303" t="s">
        <v>761</v>
      </c>
      <c r="L184" s="243"/>
      <c r="M184" s="336"/>
      <c r="N184" s="337"/>
    </row>
    <row r="185" spans="2:14" s="1" customFormat="1" ht="17.25" customHeight="1" x14ac:dyDescent="0.3">
      <c r="B185" s="306"/>
      <c r="C185" s="243"/>
      <c r="D185" s="244">
        <f>D183+1</f>
        <v>39</v>
      </c>
      <c r="E185" s="255" t="s">
        <v>592</v>
      </c>
      <c r="F185" s="244" t="s">
        <v>762</v>
      </c>
      <c r="G185" s="244" t="s">
        <v>763</v>
      </c>
      <c r="H185" s="308" t="s">
        <v>698</v>
      </c>
      <c r="I185" s="308" t="s">
        <v>698</v>
      </c>
      <c r="J185" s="302" t="s">
        <v>675</v>
      </c>
      <c r="K185" s="320" t="s">
        <v>581</v>
      </c>
      <c r="L185" s="327"/>
      <c r="M185" s="328"/>
      <c r="N185" s="335"/>
    </row>
    <row r="186" spans="2:14" s="1" customFormat="1" ht="17.25" customHeight="1" x14ac:dyDescent="0.3">
      <c r="B186" s="306"/>
      <c r="C186" s="243"/>
      <c r="D186" s="244">
        <f>D185+1</f>
        <v>40</v>
      </c>
      <c r="E186" s="255"/>
      <c r="F186" s="244" t="s">
        <v>594</v>
      </c>
      <c r="G186" s="244" t="s">
        <v>764</v>
      </c>
      <c r="H186" s="308" t="s">
        <v>698</v>
      </c>
      <c r="I186" s="308" t="s">
        <v>698</v>
      </c>
      <c r="J186" s="302" t="s">
        <v>675</v>
      </c>
      <c r="K186" s="320" t="s">
        <v>595</v>
      </c>
      <c r="L186" s="327"/>
      <c r="M186" s="328"/>
      <c r="N186" s="335"/>
    </row>
    <row r="187" spans="2:14" s="1" customFormat="1" ht="17.25" customHeight="1" x14ac:dyDescent="0.35">
      <c r="B187" s="306"/>
      <c r="C187" s="243"/>
      <c r="D187" s="244">
        <f>D186+1</f>
        <v>41</v>
      </c>
      <c r="E187" s="255"/>
      <c r="F187" s="244" t="s">
        <v>596</v>
      </c>
      <c r="G187" s="244" t="s">
        <v>765</v>
      </c>
      <c r="H187" s="308" t="s">
        <v>698</v>
      </c>
      <c r="I187" s="308" t="s">
        <v>698</v>
      </c>
      <c r="J187" s="302" t="s">
        <v>675</v>
      </c>
      <c r="K187" s="303" t="s">
        <v>595</v>
      </c>
      <c r="L187" s="338"/>
      <c r="M187" s="339"/>
      <c r="N187" s="340"/>
    </row>
    <row r="188" spans="2:14" s="1" customFormat="1" ht="17.25" customHeight="1" x14ac:dyDescent="0.3">
      <c r="B188" s="306"/>
      <c r="C188" s="243"/>
      <c r="D188" s="255">
        <f>D187+1</f>
        <v>42</v>
      </c>
      <c r="E188" s="255" t="s">
        <v>597</v>
      </c>
      <c r="F188" s="255" t="s">
        <v>766</v>
      </c>
      <c r="G188" s="244" t="s">
        <v>701</v>
      </c>
      <c r="H188" s="308" t="s">
        <v>698</v>
      </c>
      <c r="I188" s="308">
        <v>1950</v>
      </c>
      <c r="J188" s="302" t="s">
        <v>684</v>
      </c>
      <c r="K188" s="341" t="s">
        <v>599</v>
      </c>
      <c r="L188" s="318"/>
      <c r="M188" s="342" t="s">
        <v>724</v>
      </c>
      <c r="N188" s="343"/>
    </row>
    <row r="189" spans="2:14" s="1" customFormat="1" ht="17.25" customHeight="1" x14ac:dyDescent="0.3">
      <c r="B189" s="306"/>
      <c r="C189" s="243"/>
      <c r="D189" s="255"/>
      <c r="E189" s="255"/>
      <c r="F189" s="255"/>
      <c r="G189" s="124" t="s">
        <v>699</v>
      </c>
      <c r="H189" s="308" t="s">
        <v>698</v>
      </c>
      <c r="I189" s="308">
        <v>14390</v>
      </c>
      <c r="J189" s="302" t="s">
        <v>684</v>
      </c>
      <c r="K189" s="341" t="s">
        <v>599</v>
      </c>
      <c r="L189" s="318"/>
      <c r="M189" s="342"/>
      <c r="N189" s="343"/>
    </row>
    <row r="190" spans="2:14" s="1" customFormat="1" ht="17.25" customHeight="1" x14ac:dyDescent="0.4">
      <c r="B190" s="306"/>
      <c r="C190" s="243"/>
      <c r="D190" s="244">
        <f>D188+1</f>
        <v>43</v>
      </c>
      <c r="E190" s="244" t="s">
        <v>256</v>
      </c>
      <c r="F190" s="344" t="s">
        <v>600</v>
      </c>
      <c r="G190" s="345" t="s">
        <v>767</v>
      </c>
      <c r="H190" s="346" t="s">
        <v>698</v>
      </c>
      <c r="I190" s="308">
        <f>I206+I207</f>
        <v>500</v>
      </c>
      <c r="J190" s="302" t="s">
        <v>684</v>
      </c>
      <c r="K190" s="347" t="s">
        <v>768</v>
      </c>
      <c r="L190" s="321"/>
      <c r="M190" s="348"/>
      <c r="N190" s="349" t="s">
        <v>676</v>
      </c>
    </row>
    <row r="191" spans="2:14" s="1" customFormat="1" ht="17.25" customHeight="1" x14ac:dyDescent="0.3">
      <c r="B191" s="306"/>
      <c r="C191" s="243"/>
      <c r="D191" s="244">
        <f t="shared" ref="D191:D206" si="2">D190+1</f>
        <v>44</v>
      </c>
      <c r="E191" s="244" t="s">
        <v>602</v>
      </c>
      <c r="F191" s="350" t="s">
        <v>603</v>
      </c>
      <c r="G191" s="350"/>
      <c r="H191" s="308" t="s">
        <v>698</v>
      </c>
      <c r="I191" s="308" t="s">
        <v>698</v>
      </c>
      <c r="J191" s="302" t="s">
        <v>675</v>
      </c>
      <c r="K191" s="303" t="s">
        <v>581</v>
      </c>
      <c r="L191" s="318"/>
      <c r="M191" s="318"/>
      <c r="N191" s="319"/>
    </row>
    <row r="192" spans="2:14" s="1" customFormat="1" ht="17.25" customHeight="1" x14ac:dyDescent="0.3">
      <c r="B192" s="306"/>
      <c r="C192" s="243"/>
      <c r="D192" s="244">
        <f t="shared" si="2"/>
        <v>45</v>
      </c>
      <c r="E192" s="244" t="s">
        <v>267</v>
      </c>
      <c r="F192" s="350" t="s">
        <v>603</v>
      </c>
      <c r="G192" s="350"/>
      <c r="H192" s="308" t="s">
        <v>698</v>
      </c>
      <c r="I192" s="308" t="s">
        <v>698</v>
      </c>
      <c r="J192" s="302" t="s">
        <v>675</v>
      </c>
      <c r="K192" s="303" t="s">
        <v>581</v>
      </c>
      <c r="L192" s="318"/>
      <c r="M192" s="318"/>
      <c r="N192" s="319"/>
    </row>
    <row r="193" spans="2:14" s="1" customFormat="1" ht="17.25" customHeight="1" x14ac:dyDescent="0.3">
      <c r="B193" s="306"/>
      <c r="C193" s="243" t="s">
        <v>604</v>
      </c>
      <c r="D193" s="244">
        <f t="shared" si="2"/>
        <v>46</v>
      </c>
      <c r="E193" s="255" t="s">
        <v>225</v>
      </c>
      <c r="F193" s="278" t="s">
        <v>583</v>
      </c>
      <c r="G193" s="278"/>
      <c r="H193" s="308" t="s">
        <v>698</v>
      </c>
      <c r="I193" s="308" t="s">
        <v>698</v>
      </c>
      <c r="J193" s="302" t="s">
        <v>675</v>
      </c>
      <c r="K193" s="303" t="s">
        <v>605</v>
      </c>
      <c r="L193" s="318"/>
      <c r="M193" s="318"/>
      <c r="N193" s="319"/>
    </row>
    <row r="194" spans="2:14" s="1" customFormat="1" ht="17.25" customHeight="1" x14ac:dyDescent="0.3">
      <c r="B194" s="306"/>
      <c r="C194" s="268"/>
      <c r="D194" s="244">
        <f t="shared" si="2"/>
        <v>47</v>
      </c>
      <c r="E194" s="255"/>
      <c r="F194" s="278" t="s">
        <v>586</v>
      </c>
      <c r="G194" s="278"/>
      <c r="H194" s="308" t="s">
        <v>698</v>
      </c>
      <c r="I194" s="308" t="s">
        <v>698</v>
      </c>
      <c r="J194" s="302" t="s">
        <v>675</v>
      </c>
      <c r="K194" s="303" t="s">
        <v>605</v>
      </c>
      <c r="L194" s="318"/>
      <c r="M194" s="318"/>
      <c r="N194" s="319"/>
    </row>
    <row r="195" spans="2:14" s="1" customFormat="1" ht="17.25" customHeight="1" x14ac:dyDescent="0.3">
      <c r="B195" s="306"/>
      <c r="C195" s="268"/>
      <c r="D195" s="244">
        <f t="shared" si="2"/>
        <v>48</v>
      </c>
      <c r="E195" s="255"/>
      <c r="F195" s="278" t="s">
        <v>587</v>
      </c>
      <c r="G195" s="278"/>
      <c r="H195" s="308" t="s">
        <v>698</v>
      </c>
      <c r="I195" s="308" t="s">
        <v>698</v>
      </c>
      <c r="J195" s="302" t="s">
        <v>675</v>
      </c>
      <c r="K195" s="303" t="s">
        <v>605</v>
      </c>
      <c r="L195" s="318"/>
      <c r="M195" s="318"/>
      <c r="N195" s="319"/>
    </row>
    <row r="196" spans="2:14" s="1" customFormat="1" ht="17.25" customHeight="1" x14ac:dyDescent="0.3">
      <c r="B196" s="306"/>
      <c r="C196" s="268"/>
      <c r="D196" s="244">
        <f t="shared" si="2"/>
        <v>49</v>
      </c>
      <c r="E196" s="244" t="s">
        <v>589</v>
      </c>
      <c r="F196" s="278" t="s">
        <v>590</v>
      </c>
      <c r="G196" s="278"/>
      <c r="H196" s="308" t="s">
        <v>698</v>
      </c>
      <c r="I196" s="308" t="s">
        <v>698</v>
      </c>
      <c r="J196" s="302" t="s">
        <v>675</v>
      </c>
      <c r="K196" s="303" t="s">
        <v>605</v>
      </c>
      <c r="L196" s="318"/>
      <c r="M196" s="318"/>
      <c r="N196" s="319"/>
    </row>
    <row r="197" spans="2:14" s="1" customFormat="1" ht="17.25" customHeight="1" x14ac:dyDescent="0.3">
      <c r="B197" s="306"/>
      <c r="C197" s="268"/>
      <c r="D197" s="244">
        <f t="shared" si="2"/>
        <v>50</v>
      </c>
      <c r="E197" s="255" t="s">
        <v>592</v>
      </c>
      <c r="F197" s="244" t="s">
        <v>607</v>
      </c>
      <c r="G197" s="244"/>
      <c r="H197" s="308" t="s">
        <v>698</v>
      </c>
      <c r="I197" s="308" t="s">
        <v>698</v>
      </c>
      <c r="J197" s="302" t="s">
        <v>675</v>
      </c>
      <c r="K197" s="303" t="s">
        <v>605</v>
      </c>
      <c r="L197" s="318"/>
      <c r="M197" s="318"/>
      <c r="N197" s="319"/>
    </row>
    <row r="198" spans="2:14" s="1" customFormat="1" ht="17.25" customHeight="1" x14ac:dyDescent="0.3">
      <c r="B198" s="306"/>
      <c r="C198" s="268"/>
      <c r="D198" s="244">
        <f t="shared" si="2"/>
        <v>51</v>
      </c>
      <c r="E198" s="255"/>
      <c r="F198" s="244" t="s">
        <v>608</v>
      </c>
      <c r="G198" s="244"/>
      <c r="H198" s="308" t="s">
        <v>698</v>
      </c>
      <c r="I198" s="308" t="s">
        <v>698</v>
      </c>
      <c r="J198" s="302" t="s">
        <v>675</v>
      </c>
      <c r="K198" s="303" t="s">
        <v>605</v>
      </c>
      <c r="L198" s="318"/>
      <c r="M198" s="318"/>
      <c r="N198" s="319"/>
    </row>
    <row r="199" spans="2:14" s="1" customFormat="1" ht="17.25" customHeight="1" x14ac:dyDescent="0.3">
      <c r="B199" s="306"/>
      <c r="C199" s="268"/>
      <c r="D199" s="244">
        <f t="shared" si="2"/>
        <v>52</v>
      </c>
      <c r="E199" s="255"/>
      <c r="F199" s="278" t="s">
        <v>609</v>
      </c>
      <c r="G199" s="278"/>
      <c r="H199" s="308" t="s">
        <v>698</v>
      </c>
      <c r="I199" s="308" t="s">
        <v>698</v>
      </c>
      <c r="J199" s="302" t="s">
        <v>675</v>
      </c>
      <c r="K199" s="303" t="s">
        <v>605</v>
      </c>
      <c r="L199" s="318"/>
      <c r="M199" s="318"/>
      <c r="N199" s="319"/>
    </row>
    <row r="200" spans="2:14" s="1" customFormat="1" ht="17.25" customHeight="1" x14ac:dyDescent="0.3">
      <c r="B200" s="306"/>
      <c r="C200" s="268"/>
      <c r="D200" s="244">
        <f t="shared" si="2"/>
        <v>53</v>
      </c>
      <c r="E200" s="244" t="s">
        <v>597</v>
      </c>
      <c r="F200" s="278" t="s">
        <v>598</v>
      </c>
      <c r="G200" s="278"/>
      <c r="H200" s="308" t="s">
        <v>698</v>
      </c>
      <c r="I200" s="308" t="s">
        <v>698</v>
      </c>
      <c r="J200" s="302" t="s">
        <v>675</v>
      </c>
      <c r="K200" s="303" t="s">
        <v>605</v>
      </c>
      <c r="L200" s="318"/>
      <c r="M200" s="318"/>
      <c r="N200" s="319"/>
    </row>
    <row r="201" spans="2:14" s="1" customFormat="1" ht="17.25" customHeight="1" x14ac:dyDescent="0.3">
      <c r="B201" s="306"/>
      <c r="C201" s="269"/>
      <c r="D201" s="244">
        <f t="shared" si="2"/>
        <v>54</v>
      </c>
      <c r="E201" s="244" t="s">
        <v>256</v>
      </c>
      <c r="F201" s="246" t="s">
        <v>600</v>
      </c>
      <c r="G201" s="246"/>
      <c r="H201" s="308" t="s">
        <v>698</v>
      </c>
      <c r="I201" s="308" t="s">
        <v>698</v>
      </c>
      <c r="J201" s="302" t="s">
        <v>675</v>
      </c>
      <c r="K201" s="320" t="s">
        <v>605</v>
      </c>
      <c r="L201" s="351"/>
      <c r="M201" s="352"/>
      <c r="N201" s="330"/>
    </row>
    <row r="202" spans="2:14" s="1" customFormat="1" ht="17.25" customHeight="1" x14ac:dyDescent="0.3">
      <c r="B202" s="306"/>
      <c r="C202" s="243" t="s">
        <v>610</v>
      </c>
      <c r="D202" s="244">
        <f t="shared" si="2"/>
        <v>55</v>
      </c>
      <c r="E202" s="244" t="s">
        <v>611</v>
      </c>
      <c r="F202" s="278" t="s">
        <v>612</v>
      </c>
      <c r="G202" s="278"/>
      <c r="H202" s="308">
        <v>200000</v>
      </c>
      <c r="I202" s="308">
        <v>200000</v>
      </c>
      <c r="J202" s="302" t="s">
        <v>675</v>
      </c>
      <c r="K202" s="303" t="s">
        <v>605</v>
      </c>
      <c r="L202" s="316"/>
      <c r="M202" s="336"/>
      <c r="N202" s="349" t="s">
        <v>676</v>
      </c>
    </row>
    <row r="203" spans="2:14" s="1" customFormat="1" ht="17.25" customHeight="1" x14ac:dyDescent="0.3">
      <c r="B203" s="306"/>
      <c r="C203" s="268"/>
      <c r="D203" s="244">
        <f t="shared" si="2"/>
        <v>56</v>
      </c>
      <c r="E203" s="255" t="s">
        <v>614</v>
      </c>
      <c r="F203" s="278" t="s">
        <v>615</v>
      </c>
      <c r="G203" s="278"/>
      <c r="H203" s="308" t="s">
        <v>698</v>
      </c>
      <c r="I203" s="308" t="s">
        <v>698</v>
      </c>
      <c r="J203" s="302" t="s">
        <v>675</v>
      </c>
      <c r="K203" s="320" t="s">
        <v>605</v>
      </c>
      <c r="L203" s="353"/>
      <c r="M203" s="354"/>
      <c r="N203" s="355"/>
    </row>
    <row r="204" spans="2:14" s="1" customFormat="1" ht="17.25" customHeight="1" x14ac:dyDescent="0.3">
      <c r="B204" s="356"/>
      <c r="C204" s="269"/>
      <c r="D204" s="244">
        <f t="shared" si="2"/>
        <v>57</v>
      </c>
      <c r="E204" s="255"/>
      <c r="F204" s="278" t="s">
        <v>616</v>
      </c>
      <c r="G204" s="278"/>
      <c r="H204" s="308" t="s">
        <v>698</v>
      </c>
      <c r="I204" s="308" t="s">
        <v>698</v>
      </c>
      <c r="J204" s="302" t="s">
        <v>675</v>
      </c>
      <c r="K204" s="320" t="s">
        <v>605</v>
      </c>
      <c r="L204" s="353"/>
      <c r="M204" s="354"/>
      <c r="N204" s="355"/>
    </row>
    <row r="205" spans="2:14" s="1" customFormat="1" ht="17.25" customHeight="1" x14ac:dyDescent="0.3">
      <c r="B205" s="357" t="s">
        <v>33</v>
      </c>
      <c r="C205" s="244" t="s">
        <v>617</v>
      </c>
      <c r="D205" s="244">
        <f t="shared" si="2"/>
        <v>58</v>
      </c>
      <c r="E205" s="244" t="s">
        <v>618</v>
      </c>
      <c r="F205" s="278" t="s">
        <v>619</v>
      </c>
      <c r="G205" s="278"/>
      <c r="H205" s="301">
        <v>3000000</v>
      </c>
      <c r="I205" s="301">
        <v>3000000</v>
      </c>
      <c r="J205" s="302" t="s">
        <v>675</v>
      </c>
      <c r="K205" s="303" t="s">
        <v>521</v>
      </c>
      <c r="L205" s="358"/>
      <c r="M205" s="358"/>
      <c r="N205" s="359" t="s">
        <v>676</v>
      </c>
    </row>
    <row r="206" spans="2:14" s="1" customFormat="1" ht="17.25" customHeight="1" x14ac:dyDescent="0.45">
      <c r="B206" s="357"/>
      <c r="C206" s="243" t="s">
        <v>769</v>
      </c>
      <c r="D206" s="255">
        <f t="shared" si="2"/>
        <v>59</v>
      </c>
      <c r="E206" s="255" t="s">
        <v>622</v>
      </c>
      <c r="F206" s="255" t="s">
        <v>767</v>
      </c>
      <c r="G206" s="270" t="s">
        <v>770</v>
      </c>
      <c r="H206" s="360" t="s">
        <v>698</v>
      </c>
      <c r="I206" s="360">
        <v>220</v>
      </c>
      <c r="J206" s="361" t="s">
        <v>684</v>
      </c>
      <c r="K206" s="362" t="s">
        <v>768</v>
      </c>
      <c r="L206" s="316"/>
      <c r="M206" s="316"/>
      <c r="N206" s="363" t="s">
        <v>676</v>
      </c>
    </row>
    <row r="207" spans="2:14" s="1" customFormat="1" ht="17.25" customHeight="1" x14ac:dyDescent="0.4">
      <c r="B207" s="357"/>
      <c r="C207" s="243"/>
      <c r="D207" s="255"/>
      <c r="E207" s="255"/>
      <c r="F207" s="255"/>
      <c r="G207" s="270" t="s">
        <v>771</v>
      </c>
      <c r="H207" s="360" t="s">
        <v>698</v>
      </c>
      <c r="I207" s="360">
        <v>280</v>
      </c>
      <c r="J207" s="361" t="s">
        <v>684</v>
      </c>
      <c r="K207" s="362" t="s">
        <v>768</v>
      </c>
      <c r="L207" s="318"/>
      <c r="M207" s="336"/>
      <c r="N207" s="364"/>
    </row>
    <row r="208" spans="2:14" s="1" customFormat="1" ht="17.25" customHeight="1" x14ac:dyDescent="0.3">
      <c r="B208" s="357"/>
      <c r="C208" s="243"/>
      <c r="D208" s="365">
        <v>60</v>
      </c>
      <c r="E208" s="255" t="s">
        <v>625</v>
      </c>
      <c r="F208" s="278" t="s">
        <v>626</v>
      </c>
      <c r="G208" s="278"/>
      <c r="H208" s="308" t="s">
        <v>698</v>
      </c>
      <c r="I208" s="308" t="s">
        <v>698</v>
      </c>
      <c r="J208" s="302" t="s">
        <v>675</v>
      </c>
      <c r="K208" s="320" t="s">
        <v>772</v>
      </c>
      <c r="L208" s="327"/>
      <c r="M208" s="327"/>
      <c r="N208" s="330"/>
    </row>
    <row r="209" spans="2:14" s="1" customFormat="1" ht="17.25" customHeight="1" x14ac:dyDescent="0.3">
      <c r="B209" s="357"/>
      <c r="C209" s="243"/>
      <c r="D209" s="124">
        <v>61</v>
      </c>
      <c r="E209" s="255"/>
      <c r="F209" s="278" t="s">
        <v>628</v>
      </c>
      <c r="G209" s="278"/>
      <c r="H209" s="308" t="s">
        <v>698</v>
      </c>
      <c r="I209" s="308" t="s">
        <v>698</v>
      </c>
      <c r="J209" s="302" t="s">
        <v>675</v>
      </c>
      <c r="K209" s="320" t="s">
        <v>629</v>
      </c>
      <c r="L209" s="327"/>
      <c r="M209" s="327"/>
      <c r="N209" s="330"/>
    </row>
    <row r="210" spans="2:14" s="1" customFormat="1" ht="17.25" customHeight="1" x14ac:dyDescent="0.3">
      <c r="B210" s="357"/>
      <c r="C210" s="248"/>
      <c r="D210" s="365">
        <v>62</v>
      </c>
      <c r="E210" s="122"/>
      <c r="F210" s="244" t="s">
        <v>630</v>
      </c>
      <c r="G210" s="244" t="s">
        <v>773</v>
      </c>
      <c r="H210" s="308" t="s">
        <v>698</v>
      </c>
      <c r="I210" s="308" t="s">
        <v>698</v>
      </c>
      <c r="J210" s="302" t="s">
        <v>675</v>
      </c>
      <c r="K210" s="320" t="s">
        <v>629</v>
      </c>
      <c r="L210" s="327"/>
      <c r="M210" s="327"/>
      <c r="N210" s="330"/>
    </row>
    <row r="211" spans="2:14" s="1" customFormat="1" ht="17.25" customHeight="1" x14ac:dyDescent="0.3">
      <c r="B211" s="357"/>
      <c r="C211" s="243"/>
      <c r="D211" s="310">
        <v>63</v>
      </c>
      <c r="E211" s="255"/>
      <c r="F211" s="278" t="s">
        <v>631</v>
      </c>
      <c r="G211" s="278"/>
      <c r="H211" s="308" t="s">
        <v>698</v>
      </c>
      <c r="I211" s="308" t="s">
        <v>698</v>
      </c>
      <c r="J211" s="302" t="s">
        <v>675</v>
      </c>
      <c r="K211" s="320" t="s">
        <v>632</v>
      </c>
      <c r="L211" s="327"/>
      <c r="M211" s="327"/>
      <c r="N211" s="330"/>
    </row>
    <row r="212" spans="2:14" s="1" customFormat="1" ht="17.25" customHeight="1" x14ac:dyDescent="0.3">
      <c r="B212" s="357"/>
      <c r="C212" s="243"/>
      <c r="D212" s="244">
        <v>64</v>
      </c>
      <c r="E212" s="255"/>
      <c r="F212" s="278" t="s">
        <v>633</v>
      </c>
      <c r="G212" s="278"/>
      <c r="H212" s="308" t="s">
        <v>698</v>
      </c>
      <c r="I212" s="308" t="s">
        <v>698</v>
      </c>
      <c r="J212" s="302" t="s">
        <v>675</v>
      </c>
      <c r="K212" s="366" t="s">
        <v>634</v>
      </c>
      <c r="L212" s="327"/>
      <c r="M212" s="327"/>
      <c r="N212" s="330"/>
    </row>
    <row r="213" spans="2:14" s="1" customFormat="1" ht="17.25" customHeight="1" x14ac:dyDescent="0.3">
      <c r="B213" s="357"/>
      <c r="C213" s="243"/>
      <c r="D213" s="255">
        <f>D212+1</f>
        <v>65</v>
      </c>
      <c r="E213" s="255"/>
      <c r="F213" s="255" t="s">
        <v>635</v>
      </c>
      <c r="G213" s="244" t="s">
        <v>774</v>
      </c>
      <c r="H213" s="308" t="s">
        <v>698</v>
      </c>
      <c r="I213" s="308" t="s">
        <v>698</v>
      </c>
      <c r="J213" s="302" t="s">
        <v>675</v>
      </c>
      <c r="K213" s="320" t="s">
        <v>629</v>
      </c>
      <c r="L213" s="327"/>
      <c r="M213" s="327"/>
      <c r="N213" s="330"/>
    </row>
    <row r="214" spans="2:14" s="1" customFormat="1" ht="17.25" customHeight="1" x14ac:dyDescent="0.3">
      <c r="B214" s="357"/>
      <c r="C214" s="243"/>
      <c r="D214" s="255"/>
      <c r="E214" s="255"/>
      <c r="F214" s="255"/>
      <c r="G214" s="244" t="s">
        <v>775</v>
      </c>
      <c r="H214" s="308" t="s">
        <v>698</v>
      </c>
      <c r="I214" s="308" t="s">
        <v>698</v>
      </c>
      <c r="J214" s="302" t="s">
        <v>675</v>
      </c>
      <c r="K214" s="320" t="s">
        <v>629</v>
      </c>
      <c r="L214" s="327"/>
      <c r="M214" s="327"/>
      <c r="N214" s="330"/>
    </row>
    <row r="215" spans="2:14" s="1" customFormat="1" ht="17.25" customHeight="1" x14ac:dyDescent="0.3">
      <c r="B215" s="357"/>
      <c r="C215" s="243"/>
      <c r="D215" s="255"/>
      <c r="E215" s="255"/>
      <c r="F215" s="255"/>
      <c r="G215" s="244" t="s">
        <v>776</v>
      </c>
      <c r="H215" s="308" t="s">
        <v>698</v>
      </c>
      <c r="I215" s="308" t="s">
        <v>698</v>
      </c>
      <c r="J215" s="302" t="s">
        <v>675</v>
      </c>
      <c r="K215" s="320" t="s">
        <v>629</v>
      </c>
      <c r="L215" s="327"/>
      <c r="M215" s="327"/>
      <c r="N215" s="330"/>
    </row>
    <row r="216" spans="2:14" s="1" customFormat="1" ht="17.25" customHeight="1" x14ac:dyDescent="0.3">
      <c r="B216" s="357"/>
      <c r="C216" s="243"/>
      <c r="D216" s="255"/>
      <c r="E216" s="255"/>
      <c r="F216" s="255"/>
      <c r="G216" s="244" t="s">
        <v>777</v>
      </c>
      <c r="H216" s="308" t="s">
        <v>698</v>
      </c>
      <c r="I216" s="308" t="s">
        <v>698</v>
      </c>
      <c r="J216" s="302" t="s">
        <v>675</v>
      </c>
      <c r="K216" s="320" t="s">
        <v>629</v>
      </c>
      <c r="L216" s="327"/>
      <c r="M216" s="327"/>
      <c r="N216" s="330"/>
    </row>
    <row r="217" spans="2:14" s="1" customFormat="1" ht="17.25" customHeight="1" x14ac:dyDescent="0.3">
      <c r="B217" s="357"/>
      <c r="C217" s="243"/>
      <c r="D217" s="124">
        <f>D213+1</f>
        <v>66</v>
      </c>
      <c r="E217" s="255" t="s">
        <v>636</v>
      </c>
      <c r="F217" s="244" t="s">
        <v>637</v>
      </c>
      <c r="G217" s="244" t="s">
        <v>778</v>
      </c>
      <c r="H217" s="308">
        <v>2.5</v>
      </c>
      <c r="I217" s="308">
        <v>3</v>
      </c>
      <c r="J217" s="302" t="s">
        <v>682</v>
      </c>
      <c r="K217" s="303" t="s">
        <v>599</v>
      </c>
      <c r="L217" s="318"/>
      <c r="M217" s="367" t="s">
        <v>724</v>
      </c>
      <c r="N217" s="317"/>
    </row>
    <row r="218" spans="2:14" s="1" customFormat="1" ht="17.25" customHeight="1" x14ac:dyDescent="0.3">
      <c r="B218" s="357"/>
      <c r="C218" s="243"/>
      <c r="D218" s="368">
        <v>67</v>
      </c>
      <c r="E218" s="255"/>
      <c r="F218" s="278" t="s">
        <v>638</v>
      </c>
      <c r="G218" s="278"/>
      <c r="H218" s="308">
        <v>0</v>
      </c>
      <c r="I218" s="308">
        <v>0</v>
      </c>
      <c r="J218" s="302" t="s">
        <v>675</v>
      </c>
      <c r="K218" s="303" t="s">
        <v>599</v>
      </c>
      <c r="L218" s="369" t="s">
        <v>779</v>
      </c>
      <c r="M218" s="327"/>
      <c r="N218" s="370"/>
    </row>
    <row r="219" spans="2:14" s="1" customFormat="1" ht="17.25" customHeight="1" x14ac:dyDescent="0.3">
      <c r="B219" s="357"/>
      <c r="C219" s="243"/>
      <c r="D219" s="256">
        <v>68</v>
      </c>
      <c r="E219" s="255"/>
      <c r="F219" s="255" t="s">
        <v>639</v>
      </c>
      <c r="G219" s="244" t="s">
        <v>705</v>
      </c>
      <c r="H219" s="308">
        <v>2031</v>
      </c>
      <c r="I219" s="308">
        <v>1710</v>
      </c>
      <c r="J219" s="302" t="s">
        <v>684</v>
      </c>
      <c r="K219" s="303" t="s">
        <v>584</v>
      </c>
      <c r="L219" s="304"/>
      <c r="M219" s="304"/>
      <c r="N219" s="305" t="s">
        <v>676</v>
      </c>
    </row>
    <row r="220" spans="2:14" s="1" customFormat="1" ht="17.25" customHeight="1" x14ac:dyDescent="0.3">
      <c r="B220" s="357"/>
      <c r="C220" s="243"/>
      <c r="D220" s="256"/>
      <c r="E220" s="255"/>
      <c r="F220" s="255"/>
      <c r="G220" s="244" t="s">
        <v>706</v>
      </c>
      <c r="H220" s="308">
        <v>0</v>
      </c>
      <c r="I220" s="308">
        <v>0</v>
      </c>
      <c r="J220" s="302" t="s">
        <v>675</v>
      </c>
      <c r="K220" s="303" t="s">
        <v>584</v>
      </c>
      <c r="L220" s="304"/>
      <c r="M220" s="304"/>
      <c r="N220" s="305"/>
    </row>
    <row r="221" spans="2:14" s="1" customFormat="1" ht="17.25" customHeight="1" x14ac:dyDescent="0.3">
      <c r="B221" s="357"/>
      <c r="C221" s="243"/>
      <c r="D221" s="244">
        <f>D219+1</f>
        <v>69</v>
      </c>
      <c r="E221" s="255" t="s">
        <v>640</v>
      </c>
      <c r="F221" s="278" t="s">
        <v>532</v>
      </c>
      <c r="G221" s="278"/>
      <c r="H221" s="308">
        <v>100</v>
      </c>
      <c r="I221" s="308">
        <v>112</v>
      </c>
      <c r="J221" s="302" t="s">
        <v>682</v>
      </c>
      <c r="K221" s="303" t="s">
        <v>521</v>
      </c>
      <c r="L221" s="304"/>
      <c r="M221" s="304"/>
      <c r="N221" s="305"/>
    </row>
    <row r="222" spans="2:14" s="1" customFormat="1" ht="17.25" customHeight="1" x14ac:dyDescent="0.3">
      <c r="B222" s="357"/>
      <c r="C222" s="243"/>
      <c r="D222" s="244">
        <v>70</v>
      </c>
      <c r="E222" s="255"/>
      <c r="F222" s="278" t="s">
        <v>641</v>
      </c>
      <c r="G222" s="278"/>
      <c r="H222" s="308">
        <v>0</v>
      </c>
      <c r="I222" s="308">
        <v>0</v>
      </c>
      <c r="J222" s="302" t="s">
        <v>675</v>
      </c>
      <c r="K222" s="303" t="s">
        <v>521</v>
      </c>
      <c r="L222" s="304"/>
      <c r="M222" s="304"/>
      <c r="N222" s="305"/>
    </row>
    <row r="223" spans="2:14" s="1" customFormat="1" ht="17.25" customHeight="1" x14ac:dyDescent="0.3">
      <c r="B223" s="357"/>
      <c r="C223" s="243"/>
      <c r="D223" s="244">
        <v>71</v>
      </c>
      <c r="E223" s="255"/>
      <c r="F223" s="278" t="s">
        <v>642</v>
      </c>
      <c r="G223" s="278"/>
      <c r="H223" s="308">
        <v>0</v>
      </c>
      <c r="I223" s="308">
        <v>0</v>
      </c>
      <c r="J223" s="302" t="s">
        <v>675</v>
      </c>
      <c r="K223" s="303" t="s">
        <v>521</v>
      </c>
      <c r="L223" s="304"/>
      <c r="M223" s="304"/>
      <c r="N223" s="305"/>
    </row>
    <row r="224" spans="2:14" s="1" customFormat="1" ht="17.25" customHeight="1" x14ac:dyDescent="0.3">
      <c r="B224" s="357"/>
      <c r="C224" s="243"/>
      <c r="D224" s="244">
        <v>72</v>
      </c>
      <c r="E224" s="255"/>
      <c r="F224" s="278" t="s">
        <v>643</v>
      </c>
      <c r="G224" s="278"/>
      <c r="H224" s="308">
        <v>0</v>
      </c>
      <c r="I224" s="308">
        <v>0</v>
      </c>
      <c r="J224" s="302" t="s">
        <v>675</v>
      </c>
      <c r="K224" s="303" t="s">
        <v>521</v>
      </c>
      <c r="L224" s="304"/>
      <c r="M224" s="304"/>
      <c r="N224" s="305"/>
    </row>
    <row r="225" spans="2:14" s="1" customFormat="1" ht="17.25" customHeight="1" x14ac:dyDescent="0.3">
      <c r="B225" s="357"/>
      <c r="C225" s="243"/>
      <c r="D225" s="244">
        <v>73</v>
      </c>
      <c r="E225" s="255"/>
      <c r="F225" s="278" t="s">
        <v>644</v>
      </c>
      <c r="G225" s="278"/>
      <c r="H225" s="301">
        <v>200000</v>
      </c>
      <c r="I225" s="301">
        <v>200000</v>
      </c>
      <c r="J225" s="302" t="s">
        <v>675</v>
      </c>
      <c r="K225" s="303" t="s">
        <v>521</v>
      </c>
      <c r="L225" s="304"/>
      <c r="M225" s="304"/>
      <c r="N225" s="305"/>
    </row>
    <row r="226" spans="2:14" s="1" customFormat="1" ht="17.25" customHeight="1" x14ac:dyDescent="0.3">
      <c r="B226" s="357"/>
      <c r="C226" s="243"/>
      <c r="D226" s="244">
        <v>74</v>
      </c>
      <c r="E226" s="255" t="s">
        <v>645</v>
      </c>
      <c r="F226" s="278" t="s">
        <v>780</v>
      </c>
      <c r="G226" s="278"/>
      <c r="H226" s="308">
        <v>0</v>
      </c>
      <c r="I226" s="308">
        <v>0</v>
      </c>
      <c r="J226" s="302" t="s">
        <v>675</v>
      </c>
      <c r="K226" s="303" t="s">
        <v>781</v>
      </c>
      <c r="L226" s="316"/>
      <c r="M226" s="371" t="s">
        <v>724</v>
      </c>
      <c r="N226" s="317"/>
    </row>
    <row r="227" spans="2:14" s="1" customFormat="1" ht="17.25" customHeight="1" x14ac:dyDescent="0.3">
      <c r="B227" s="357"/>
      <c r="C227" s="243"/>
      <c r="D227" s="244">
        <v>75</v>
      </c>
      <c r="E227" s="255"/>
      <c r="F227" s="278" t="s">
        <v>648</v>
      </c>
      <c r="G227" s="278"/>
      <c r="H227" s="308">
        <v>0</v>
      </c>
      <c r="I227" s="308">
        <v>0</v>
      </c>
      <c r="J227" s="302" t="s">
        <v>675</v>
      </c>
      <c r="K227" s="303" t="s">
        <v>538</v>
      </c>
      <c r="L227" s="318"/>
      <c r="M227" s="367"/>
      <c r="N227" s="319"/>
    </row>
    <row r="228" spans="2:14" s="1" customFormat="1" ht="17.25" customHeight="1" x14ac:dyDescent="0.3">
      <c r="B228" s="357"/>
      <c r="C228" s="243" t="s">
        <v>650</v>
      </c>
      <c r="D228" s="244">
        <v>76</v>
      </c>
      <c r="E228" s="273" t="s">
        <v>651</v>
      </c>
      <c r="F228" s="278" t="s">
        <v>782</v>
      </c>
      <c r="G228" s="278"/>
      <c r="H228" s="308">
        <v>0.5</v>
      </c>
      <c r="I228" s="308">
        <v>0.6</v>
      </c>
      <c r="J228" s="302" t="s">
        <v>682</v>
      </c>
      <c r="K228" s="303" t="s">
        <v>783</v>
      </c>
      <c r="L228" s="318"/>
      <c r="M228" s="367"/>
      <c r="N228" s="319"/>
    </row>
    <row r="229" spans="2:14" s="1" customFormat="1" ht="17.25" customHeight="1" x14ac:dyDescent="0.3">
      <c r="B229" s="357"/>
      <c r="C229" s="243"/>
      <c r="D229" s="244">
        <v>77</v>
      </c>
      <c r="E229" s="274"/>
      <c r="F229" s="278" t="s">
        <v>590</v>
      </c>
      <c r="G229" s="278"/>
      <c r="H229" s="308">
        <v>0</v>
      </c>
      <c r="I229" s="308">
        <v>0</v>
      </c>
      <c r="J229" s="302" t="s">
        <v>675</v>
      </c>
      <c r="K229" s="303" t="s">
        <v>768</v>
      </c>
      <c r="L229" s="318"/>
      <c r="M229" s="367"/>
      <c r="N229" s="319"/>
    </row>
    <row r="230" spans="2:14" s="1" customFormat="1" ht="17.25" customHeight="1" x14ac:dyDescent="0.3">
      <c r="B230" s="357"/>
      <c r="C230" s="243"/>
      <c r="D230" s="244">
        <v>78</v>
      </c>
      <c r="E230" s="274"/>
      <c r="F230" s="246" t="s">
        <v>654</v>
      </c>
      <c r="G230" s="246"/>
      <c r="H230" s="308" t="s">
        <v>698</v>
      </c>
      <c r="I230" s="308" t="s">
        <v>698</v>
      </c>
      <c r="J230" s="302" t="s">
        <v>675</v>
      </c>
      <c r="K230" s="303" t="s">
        <v>655</v>
      </c>
      <c r="L230" s="318"/>
      <c r="M230" s="367"/>
      <c r="N230" s="319"/>
    </row>
    <row r="231" spans="2:14" s="1" customFormat="1" ht="17.25" customHeight="1" x14ac:dyDescent="0.3">
      <c r="B231" s="357"/>
      <c r="C231" s="243"/>
      <c r="D231" s="244">
        <v>79</v>
      </c>
      <c r="E231" s="274"/>
      <c r="F231" s="246" t="s">
        <v>656</v>
      </c>
      <c r="G231" s="246"/>
      <c r="H231" s="308" t="s">
        <v>698</v>
      </c>
      <c r="I231" s="308" t="s">
        <v>698</v>
      </c>
      <c r="J231" s="302" t="s">
        <v>675</v>
      </c>
      <c r="K231" s="303" t="s">
        <v>784</v>
      </c>
      <c r="L231" s="318"/>
      <c r="M231" s="367"/>
      <c r="N231" s="319"/>
    </row>
    <row r="232" spans="2:14" s="1" customFormat="1" ht="17.25" customHeight="1" x14ac:dyDescent="0.3">
      <c r="B232" s="357"/>
      <c r="C232" s="243"/>
      <c r="D232" s="244">
        <v>80</v>
      </c>
      <c r="E232" s="372"/>
      <c r="F232" s="246" t="s">
        <v>657</v>
      </c>
      <c r="G232" s="246"/>
      <c r="H232" s="308" t="s">
        <v>698</v>
      </c>
      <c r="I232" s="308" t="s">
        <v>698</v>
      </c>
      <c r="J232" s="302" t="s">
        <v>675</v>
      </c>
      <c r="K232" s="303" t="s">
        <v>783</v>
      </c>
      <c r="L232" s="318"/>
      <c r="M232" s="367"/>
      <c r="N232" s="319"/>
    </row>
    <row r="233" spans="2:14" s="1" customFormat="1" ht="17.25" customHeight="1" x14ac:dyDescent="0.3">
      <c r="B233" s="357"/>
      <c r="C233" s="243"/>
      <c r="D233" s="244">
        <v>81</v>
      </c>
      <c r="E233" s="275" t="s">
        <v>658</v>
      </c>
      <c r="F233" s="246" t="s">
        <v>598</v>
      </c>
      <c r="G233" s="246"/>
      <c r="H233" s="308">
        <v>2.5</v>
      </c>
      <c r="I233" s="308">
        <v>3</v>
      </c>
      <c r="J233" s="302" t="s">
        <v>682</v>
      </c>
      <c r="K233" s="303" t="s">
        <v>599</v>
      </c>
      <c r="L233" s="318"/>
      <c r="M233" s="367"/>
      <c r="N233" s="319"/>
    </row>
    <row r="234" spans="2:14" s="1" customFormat="1" ht="17.25" customHeight="1" x14ac:dyDescent="0.3">
      <c r="B234" s="357"/>
      <c r="C234" s="243"/>
      <c r="D234" s="244">
        <v>82</v>
      </c>
      <c r="E234" s="276"/>
      <c r="F234" s="246" t="s">
        <v>659</v>
      </c>
      <c r="G234" s="373"/>
      <c r="H234" s="308">
        <v>5000</v>
      </c>
      <c r="I234" s="308">
        <v>6000</v>
      </c>
      <c r="J234" s="302" t="s">
        <v>682</v>
      </c>
      <c r="K234" s="303" t="s">
        <v>785</v>
      </c>
      <c r="L234" s="318"/>
      <c r="M234" s="367"/>
      <c r="N234" s="319"/>
    </row>
    <row r="235" spans="2:14" s="1" customFormat="1" ht="17.25" customHeight="1" x14ac:dyDescent="0.4">
      <c r="B235" s="357"/>
      <c r="C235" s="243"/>
      <c r="D235" s="244">
        <v>83</v>
      </c>
      <c r="E235" s="374" t="s">
        <v>256</v>
      </c>
      <c r="F235" s="246" t="s">
        <v>600</v>
      </c>
      <c r="G235" s="247"/>
      <c r="H235" s="308" t="s">
        <v>698</v>
      </c>
      <c r="I235" s="308">
        <f>I190</f>
        <v>500</v>
      </c>
      <c r="J235" s="302" t="s">
        <v>684</v>
      </c>
      <c r="K235" s="347" t="s">
        <v>768</v>
      </c>
      <c r="L235" s="318"/>
      <c r="M235" s="367"/>
      <c r="N235" s="319"/>
    </row>
    <row r="236" spans="2:14" s="1" customFormat="1" ht="17.25" customHeight="1" x14ac:dyDescent="0.3">
      <c r="B236" s="357"/>
      <c r="C236" s="255" t="s">
        <v>661</v>
      </c>
      <c r="D236" s="124">
        <v>84</v>
      </c>
      <c r="E236" s="261" t="s">
        <v>662</v>
      </c>
      <c r="F236" s="261"/>
      <c r="G236" s="261"/>
      <c r="H236" s="308" t="s">
        <v>698</v>
      </c>
      <c r="I236" s="308" t="s">
        <v>698</v>
      </c>
      <c r="J236" s="302" t="s">
        <v>675</v>
      </c>
      <c r="K236" s="303" t="s">
        <v>786</v>
      </c>
      <c r="L236" s="327"/>
      <c r="M236" s="328"/>
      <c r="N236" s="375"/>
    </row>
    <row r="237" spans="2:14" s="1" customFormat="1" ht="17.25" customHeight="1" thickBot="1" x14ac:dyDescent="0.35">
      <c r="B237" s="357"/>
      <c r="C237" s="245"/>
      <c r="D237" s="282">
        <v>85</v>
      </c>
      <c r="E237" s="284" t="s">
        <v>664</v>
      </c>
      <c r="F237" s="283"/>
      <c r="G237" s="283"/>
      <c r="H237" s="376" t="s">
        <v>698</v>
      </c>
      <c r="I237" s="376" t="s">
        <v>698</v>
      </c>
      <c r="J237" s="377" t="s">
        <v>675</v>
      </c>
      <c r="K237" s="378" t="s">
        <v>786</v>
      </c>
      <c r="L237" s="379"/>
      <c r="M237" s="379"/>
      <c r="N237" s="380"/>
    </row>
    <row r="238" spans="2:14" s="1" customFormat="1" ht="14.5" thickTop="1" x14ac:dyDescent="0.3"/>
    <row r="239" spans="2:14" s="1" customFormat="1" ht="18.5" x14ac:dyDescent="0.45">
      <c r="B239" s="290" t="s">
        <v>787</v>
      </c>
      <c r="C239" s="291"/>
      <c r="D239" s="291"/>
      <c r="E239" s="291"/>
    </row>
    <row r="240" spans="2:14" s="1" customFormat="1" ht="14.5" thickBot="1" x14ac:dyDescent="0.35"/>
    <row r="241" spans="2:11" s="1" customFormat="1" ht="15" thickTop="1" x14ac:dyDescent="0.3">
      <c r="B241" s="232"/>
      <c r="C241" s="381" t="s">
        <v>513</v>
      </c>
      <c r="D241" s="381" t="s">
        <v>514</v>
      </c>
      <c r="E241" s="234" t="s">
        <v>515</v>
      </c>
      <c r="F241" s="236"/>
      <c r="G241" s="235"/>
      <c r="H241" s="382" t="s">
        <v>23</v>
      </c>
      <c r="I241" s="383"/>
      <c r="J241" s="383"/>
      <c r="K241" s="384"/>
    </row>
    <row r="242" spans="2:11" s="1" customFormat="1" ht="20.25" customHeight="1" x14ac:dyDescent="0.3">
      <c r="B242" s="385"/>
      <c r="C242" s="386"/>
      <c r="D242" s="386"/>
      <c r="E242" s="238"/>
      <c r="F242" s="240"/>
      <c r="G242" s="239"/>
      <c r="H242" s="387" t="s">
        <v>788</v>
      </c>
      <c r="I242" s="387" t="s">
        <v>789</v>
      </c>
      <c r="J242" s="387" t="s">
        <v>790</v>
      </c>
      <c r="K242" s="388" t="s">
        <v>791</v>
      </c>
    </row>
    <row r="243" spans="2:11" s="1" customFormat="1" ht="14.25" customHeight="1" x14ac:dyDescent="0.3">
      <c r="B243" s="242" t="s">
        <v>24</v>
      </c>
      <c r="C243" s="243" t="s">
        <v>518</v>
      </c>
      <c r="D243" s="244">
        <v>1</v>
      </c>
      <c r="E243" s="255" t="s">
        <v>519</v>
      </c>
      <c r="F243" s="246" t="s">
        <v>520</v>
      </c>
      <c r="G243" s="254"/>
      <c r="H243" s="389" t="s">
        <v>792</v>
      </c>
      <c r="I243" s="389" t="s">
        <v>793</v>
      </c>
      <c r="J243" s="389" t="s">
        <v>794</v>
      </c>
      <c r="K243" s="390" t="s">
        <v>794</v>
      </c>
    </row>
    <row r="244" spans="2:11" s="1" customFormat="1" ht="14.25" customHeight="1" x14ac:dyDescent="0.3">
      <c r="B244" s="306"/>
      <c r="C244" s="268"/>
      <c r="D244" s="244">
        <v>2</v>
      </c>
      <c r="E244" s="256"/>
      <c r="F244" s="246" t="s">
        <v>523</v>
      </c>
      <c r="G244" s="254"/>
      <c r="H244" s="389"/>
      <c r="I244" s="389"/>
      <c r="J244" s="389"/>
      <c r="K244" s="390"/>
    </row>
    <row r="245" spans="2:11" s="1" customFormat="1" ht="15" customHeight="1" x14ac:dyDescent="0.3">
      <c r="B245" s="306"/>
      <c r="C245" s="268"/>
      <c r="D245" s="244">
        <v>3</v>
      </c>
      <c r="E245" s="244" t="s">
        <v>524</v>
      </c>
      <c r="F245" s="246" t="s">
        <v>525</v>
      </c>
      <c r="G245" s="254"/>
      <c r="H245" s="244" t="s">
        <v>792</v>
      </c>
      <c r="I245" s="244" t="s">
        <v>793</v>
      </c>
      <c r="J245" s="244" t="s">
        <v>795</v>
      </c>
      <c r="K245" s="391" t="s">
        <v>795</v>
      </c>
    </row>
    <row r="246" spans="2:11" s="1" customFormat="1" ht="15" customHeight="1" x14ac:dyDescent="0.3">
      <c r="B246" s="306"/>
      <c r="C246" s="268"/>
      <c r="D246" s="244">
        <v>4</v>
      </c>
      <c r="E246" s="244" t="s">
        <v>527</v>
      </c>
      <c r="F246" s="246" t="s">
        <v>796</v>
      </c>
      <c r="G246" s="254"/>
      <c r="H246" s="244" t="s">
        <v>797</v>
      </c>
      <c r="I246" s="244" t="s">
        <v>793</v>
      </c>
      <c r="J246" s="244" t="s">
        <v>794</v>
      </c>
      <c r="K246" s="392" t="s">
        <v>798</v>
      </c>
    </row>
    <row r="247" spans="2:11" s="1" customFormat="1" ht="15" customHeight="1" x14ac:dyDescent="0.3">
      <c r="B247" s="306"/>
      <c r="C247" s="268"/>
      <c r="D247" s="244">
        <v>5</v>
      </c>
      <c r="E247" s="255" t="s">
        <v>529</v>
      </c>
      <c r="F247" s="246" t="s">
        <v>530</v>
      </c>
      <c r="G247" s="254"/>
      <c r="H247" s="389" t="s">
        <v>792</v>
      </c>
      <c r="I247" s="389" t="s">
        <v>793</v>
      </c>
      <c r="J247" s="389" t="s">
        <v>794</v>
      </c>
      <c r="K247" s="390" t="s">
        <v>794</v>
      </c>
    </row>
    <row r="248" spans="2:11" s="1" customFormat="1" ht="15" customHeight="1" x14ac:dyDescent="0.3">
      <c r="B248" s="306"/>
      <c r="C248" s="268"/>
      <c r="D248" s="244">
        <v>6</v>
      </c>
      <c r="E248" s="256"/>
      <c r="F248" s="246" t="s">
        <v>532</v>
      </c>
      <c r="G248" s="254"/>
      <c r="H248" s="389"/>
      <c r="I248" s="389"/>
      <c r="J248" s="389"/>
      <c r="K248" s="390"/>
    </row>
    <row r="249" spans="2:11" s="1" customFormat="1" ht="15" customHeight="1" x14ac:dyDescent="0.3">
      <c r="B249" s="306"/>
      <c r="C249" s="268"/>
      <c r="D249" s="244">
        <v>7</v>
      </c>
      <c r="E249" s="256"/>
      <c r="F249" s="246" t="s">
        <v>533</v>
      </c>
      <c r="G249" s="254"/>
      <c r="H249" s="389"/>
      <c r="I249" s="389"/>
      <c r="J249" s="389"/>
      <c r="K249" s="390"/>
    </row>
    <row r="250" spans="2:11" s="1" customFormat="1" ht="15" customHeight="1" x14ac:dyDescent="0.3">
      <c r="B250" s="306"/>
      <c r="C250" s="268"/>
      <c r="D250" s="244">
        <v>8</v>
      </c>
      <c r="E250" s="256"/>
      <c r="F250" s="246" t="s">
        <v>534</v>
      </c>
      <c r="G250" s="254"/>
      <c r="H250" s="389"/>
      <c r="I250" s="389"/>
      <c r="J250" s="389"/>
      <c r="K250" s="390"/>
    </row>
    <row r="251" spans="2:11" s="1" customFormat="1" ht="15" customHeight="1" x14ac:dyDescent="0.3">
      <c r="B251" s="306"/>
      <c r="C251" s="268"/>
      <c r="D251" s="244">
        <v>9</v>
      </c>
      <c r="E251" s="256"/>
      <c r="F251" s="246" t="s">
        <v>535</v>
      </c>
      <c r="G251" s="254"/>
      <c r="H251" s="389"/>
      <c r="I251" s="389"/>
      <c r="J251" s="389"/>
      <c r="K251" s="390"/>
    </row>
    <row r="252" spans="2:11" s="1" customFormat="1" ht="15" customHeight="1" x14ac:dyDescent="0.3">
      <c r="B252" s="306"/>
      <c r="C252" s="268"/>
      <c r="D252" s="244">
        <v>10</v>
      </c>
      <c r="E252" s="256"/>
      <c r="F252" s="246" t="s">
        <v>799</v>
      </c>
      <c r="G252" s="254"/>
      <c r="H252" s="389"/>
      <c r="I252" s="389"/>
      <c r="J252" s="389"/>
      <c r="K252" s="390"/>
    </row>
    <row r="253" spans="2:11" s="1" customFormat="1" ht="15" customHeight="1" x14ac:dyDescent="0.3">
      <c r="B253" s="306"/>
      <c r="C253" s="268"/>
      <c r="D253" s="244">
        <v>11</v>
      </c>
      <c r="E253" s="256"/>
      <c r="F253" s="246" t="s">
        <v>537</v>
      </c>
      <c r="G253" s="254"/>
      <c r="H253" s="389"/>
      <c r="I253" s="389"/>
      <c r="J253" s="389"/>
      <c r="K253" s="390"/>
    </row>
    <row r="254" spans="2:11" s="1" customFormat="1" ht="15" customHeight="1" x14ac:dyDescent="0.3">
      <c r="B254" s="306"/>
      <c r="C254" s="268"/>
      <c r="D254" s="244">
        <v>12</v>
      </c>
      <c r="E254" s="260"/>
      <c r="F254" s="246" t="s">
        <v>539</v>
      </c>
      <c r="G254" s="254"/>
      <c r="H254" s="389"/>
      <c r="I254" s="389"/>
      <c r="J254" s="389"/>
      <c r="K254" s="390"/>
    </row>
    <row r="255" spans="2:11" s="1" customFormat="1" ht="15" customHeight="1" x14ac:dyDescent="0.3">
      <c r="B255" s="306"/>
      <c r="C255" s="268"/>
      <c r="D255" s="244">
        <v>13</v>
      </c>
      <c r="E255" s="244" t="s">
        <v>121</v>
      </c>
      <c r="F255" s="246" t="s">
        <v>540</v>
      </c>
      <c r="G255" s="254"/>
      <c r="H255" s="393" t="s">
        <v>800</v>
      </c>
      <c r="I255" s="393" t="s">
        <v>800</v>
      </c>
      <c r="J255" s="393" t="s">
        <v>800</v>
      </c>
      <c r="K255" s="394" t="s">
        <v>800</v>
      </c>
    </row>
    <row r="256" spans="2:11" s="1" customFormat="1" ht="15" customHeight="1" x14ac:dyDescent="0.3">
      <c r="B256" s="306"/>
      <c r="C256" s="268"/>
      <c r="D256" s="244">
        <v>14</v>
      </c>
      <c r="E256" s="243" t="s">
        <v>541</v>
      </c>
      <c r="F256" s="246" t="s">
        <v>133</v>
      </c>
      <c r="G256" s="254"/>
      <c r="H256" s="255" t="s">
        <v>792</v>
      </c>
      <c r="I256" s="255" t="s">
        <v>793</v>
      </c>
      <c r="J256" s="255" t="s">
        <v>794</v>
      </c>
      <c r="K256" s="395" t="s">
        <v>794</v>
      </c>
    </row>
    <row r="257" spans="2:11" s="1" customFormat="1" ht="15" customHeight="1" x14ac:dyDescent="0.3">
      <c r="B257" s="306"/>
      <c r="C257" s="268"/>
      <c r="D257" s="244">
        <v>15</v>
      </c>
      <c r="E257" s="269"/>
      <c r="F257" s="246" t="s">
        <v>543</v>
      </c>
      <c r="G257" s="254"/>
      <c r="H257" s="256"/>
      <c r="I257" s="256"/>
      <c r="J257" s="256"/>
      <c r="K257" s="396"/>
    </row>
    <row r="258" spans="2:11" s="1" customFormat="1" ht="15" customHeight="1" x14ac:dyDescent="0.3">
      <c r="B258" s="306"/>
      <c r="C258" s="268"/>
      <c r="D258" s="244">
        <v>16</v>
      </c>
      <c r="E258" s="244" t="s">
        <v>144</v>
      </c>
      <c r="F258" s="246" t="s">
        <v>545</v>
      </c>
      <c r="G258" s="254"/>
      <c r="H258" s="260"/>
      <c r="I258" s="260"/>
      <c r="J258" s="260"/>
      <c r="K258" s="397"/>
    </row>
    <row r="259" spans="2:11" s="1" customFormat="1" ht="15" customHeight="1" x14ac:dyDescent="0.3">
      <c r="B259" s="306"/>
      <c r="C259" s="268"/>
      <c r="D259" s="244">
        <v>17</v>
      </c>
      <c r="E259" s="255" t="s">
        <v>547</v>
      </c>
      <c r="F259" s="246" t="s">
        <v>548</v>
      </c>
      <c r="G259" s="254"/>
      <c r="H259" s="389" t="s">
        <v>792</v>
      </c>
      <c r="I259" s="389" t="s">
        <v>801</v>
      </c>
      <c r="J259" s="389" t="s">
        <v>798</v>
      </c>
      <c r="K259" s="398" t="s">
        <v>795</v>
      </c>
    </row>
    <row r="260" spans="2:11" s="1" customFormat="1" ht="15" customHeight="1" x14ac:dyDescent="0.3">
      <c r="B260" s="306"/>
      <c r="C260" s="268"/>
      <c r="D260" s="244">
        <v>18</v>
      </c>
      <c r="E260" s="260"/>
      <c r="F260" s="246" t="s">
        <v>549</v>
      </c>
      <c r="G260" s="254"/>
      <c r="H260" s="389"/>
      <c r="I260" s="389"/>
      <c r="J260" s="389"/>
      <c r="K260" s="398"/>
    </row>
    <row r="261" spans="2:11" s="1" customFormat="1" ht="15" customHeight="1" x14ac:dyDescent="0.3">
      <c r="B261" s="306"/>
      <c r="C261" s="268"/>
      <c r="D261" s="244">
        <v>19</v>
      </c>
      <c r="E261" s="255" t="s">
        <v>550</v>
      </c>
      <c r="F261" s="246" t="s">
        <v>551</v>
      </c>
      <c r="G261" s="254"/>
      <c r="H261" s="389" t="s">
        <v>797</v>
      </c>
      <c r="I261" s="389" t="s">
        <v>800</v>
      </c>
      <c r="J261" s="389" t="s">
        <v>800</v>
      </c>
      <c r="K261" s="398" t="s">
        <v>795</v>
      </c>
    </row>
    <row r="262" spans="2:11" s="1" customFormat="1" ht="15" customHeight="1" x14ac:dyDescent="0.3">
      <c r="B262" s="306"/>
      <c r="C262" s="268"/>
      <c r="D262" s="244">
        <v>20</v>
      </c>
      <c r="E262" s="256"/>
      <c r="F262" s="246" t="s">
        <v>553</v>
      </c>
      <c r="G262" s="254"/>
      <c r="H262" s="389"/>
      <c r="I262" s="389"/>
      <c r="J262" s="389"/>
      <c r="K262" s="398"/>
    </row>
    <row r="263" spans="2:11" s="1" customFormat="1" ht="15" customHeight="1" x14ac:dyDescent="0.3">
      <c r="B263" s="306"/>
      <c r="C263" s="269"/>
      <c r="D263" s="244">
        <v>21</v>
      </c>
      <c r="E263" s="260"/>
      <c r="F263" s="246" t="s">
        <v>555</v>
      </c>
      <c r="G263" s="254"/>
      <c r="H263" s="389"/>
      <c r="I263" s="389"/>
      <c r="J263" s="389"/>
      <c r="K263" s="398"/>
    </row>
    <row r="264" spans="2:11" s="1" customFormat="1" ht="15" customHeight="1" x14ac:dyDescent="0.3">
      <c r="B264" s="306"/>
      <c r="C264" s="243" t="s">
        <v>556</v>
      </c>
      <c r="D264" s="244">
        <v>22</v>
      </c>
      <c r="E264" s="255" t="s">
        <v>173</v>
      </c>
      <c r="F264" s="246" t="s">
        <v>557</v>
      </c>
      <c r="G264" s="254"/>
      <c r="H264" s="389" t="s">
        <v>792</v>
      </c>
      <c r="I264" s="389" t="s">
        <v>802</v>
      </c>
      <c r="J264" s="389" t="s">
        <v>794</v>
      </c>
      <c r="K264" s="390" t="s">
        <v>794</v>
      </c>
    </row>
    <row r="265" spans="2:11" s="1" customFormat="1" ht="15" customHeight="1" x14ac:dyDescent="0.3">
      <c r="B265" s="306"/>
      <c r="C265" s="268"/>
      <c r="D265" s="244">
        <v>23</v>
      </c>
      <c r="E265" s="256"/>
      <c r="F265" s="246" t="s">
        <v>560</v>
      </c>
      <c r="G265" s="254"/>
      <c r="H265" s="389"/>
      <c r="I265" s="389"/>
      <c r="J265" s="389"/>
      <c r="K265" s="390"/>
    </row>
    <row r="266" spans="2:11" s="1" customFormat="1" ht="15" customHeight="1" x14ac:dyDescent="0.3">
      <c r="B266" s="306"/>
      <c r="C266" s="268"/>
      <c r="D266" s="244">
        <v>24</v>
      </c>
      <c r="E266" s="260"/>
      <c r="F266" s="246" t="s">
        <v>562</v>
      </c>
      <c r="G266" s="254"/>
      <c r="H266" s="244" t="s">
        <v>792</v>
      </c>
      <c r="I266" s="244" t="s">
        <v>803</v>
      </c>
      <c r="J266" s="244" t="s">
        <v>794</v>
      </c>
      <c r="K266" s="399" t="s">
        <v>794</v>
      </c>
    </row>
    <row r="267" spans="2:11" s="1" customFormat="1" ht="15" customHeight="1" x14ac:dyDescent="0.3">
      <c r="B267" s="306"/>
      <c r="C267" s="268"/>
      <c r="D267" s="244">
        <v>25</v>
      </c>
      <c r="E267" s="255" t="s">
        <v>183</v>
      </c>
      <c r="F267" s="246" t="s">
        <v>564</v>
      </c>
      <c r="G267" s="254"/>
      <c r="H267" s="393" t="s">
        <v>800</v>
      </c>
      <c r="I267" s="393" t="s">
        <v>800</v>
      </c>
      <c r="J267" s="393" t="s">
        <v>800</v>
      </c>
      <c r="K267" s="394" t="s">
        <v>800</v>
      </c>
    </row>
    <row r="268" spans="2:11" s="1" customFormat="1" ht="15" customHeight="1" x14ac:dyDescent="0.3">
      <c r="B268" s="306"/>
      <c r="C268" s="268"/>
      <c r="D268" s="244">
        <v>26</v>
      </c>
      <c r="E268" s="260"/>
      <c r="F268" s="246" t="s">
        <v>566</v>
      </c>
      <c r="G268" s="254"/>
      <c r="H268" s="244" t="s">
        <v>792</v>
      </c>
      <c r="I268" s="244" t="s">
        <v>793</v>
      </c>
      <c r="J268" s="244" t="s">
        <v>794</v>
      </c>
      <c r="K268" s="399" t="s">
        <v>794</v>
      </c>
    </row>
    <row r="269" spans="2:11" s="1" customFormat="1" ht="15" customHeight="1" x14ac:dyDescent="0.3">
      <c r="B269" s="306"/>
      <c r="C269" s="268"/>
      <c r="D269" s="244">
        <v>27</v>
      </c>
      <c r="E269" s="255" t="s">
        <v>190</v>
      </c>
      <c r="F269" s="246" t="s">
        <v>567</v>
      </c>
      <c r="G269" s="254"/>
      <c r="H269" s="389" t="s">
        <v>797</v>
      </c>
      <c r="I269" s="389" t="s">
        <v>800</v>
      </c>
      <c r="J269" s="389" t="s">
        <v>794</v>
      </c>
      <c r="K269" s="398" t="s">
        <v>795</v>
      </c>
    </row>
    <row r="270" spans="2:11" s="1" customFormat="1" ht="15" customHeight="1" x14ac:dyDescent="0.3">
      <c r="B270" s="306"/>
      <c r="C270" s="268"/>
      <c r="D270" s="244">
        <v>28</v>
      </c>
      <c r="E270" s="256"/>
      <c r="F270" s="246" t="s">
        <v>569</v>
      </c>
      <c r="G270" s="254"/>
      <c r="H270" s="389"/>
      <c r="I270" s="389"/>
      <c r="J270" s="389"/>
      <c r="K270" s="398"/>
    </row>
    <row r="271" spans="2:11" s="1" customFormat="1" ht="15" customHeight="1" x14ac:dyDescent="0.3">
      <c r="B271" s="306"/>
      <c r="C271" s="268"/>
      <c r="D271" s="244">
        <v>29</v>
      </c>
      <c r="E271" s="256"/>
      <c r="F271" s="246" t="s">
        <v>570</v>
      </c>
      <c r="G271" s="254"/>
      <c r="H271" s="389"/>
      <c r="I271" s="389"/>
      <c r="J271" s="389"/>
      <c r="K271" s="398"/>
    </row>
    <row r="272" spans="2:11" s="1" customFormat="1" ht="15" customHeight="1" x14ac:dyDescent="0.3">
      <c r="B272" s="306"/>
      <c r="C272" s="268"/>
      <c r="D272" s="244">
        <v>30</v>
      </c>
      <c r="E272" s="260"/>
      <c r="F272" s="246" t="s">
        <v>572</v>
      </c>
      <c r="G272" s="254"/>
      <c r="H272" s="389"/>
      <c r="I272" s="389"/>
      <c r="J272" s="389"/>
      <c r="K272" s="398"/>
    </row>
    <row r="273" spans="2:11" s="1" customFormat="1" ht="15" customHeight="1" x14ac:dyDescent="0.3">
      <c r="B273" s="306"/>
      <c r="C273" s="268"/>
      <c r="D273" s="244">
        <v>31</v>
      </c>
      <c r="E273" s="255" t="s">
        <v>201</v>
      </c>
      <c r="F273" s="246" t="s">
        <v>573</v>
      </c>
      <c r="G273" s="254"/>
      <c r="H273" s="389" t="s">
        <v>792</v>
      </c>
      <c r="I273" s="389" t="s">
        <v>803</v>
      </c>
      <c r="J273" s="389" t="s">
        <v>794</v>
      </c>
      <c r="K273" s="390" t="s">
        <v>794</v>
      </c>
    </row>
    <row r="274" spans="2:11" s="1" customFormat="1" ht="15" customHeight="1" x14ac:dyDescent="0.3">
      <c r="B274" s="306"/>
      <c r="C274" s="268"/>
      <c r="D274" s="244">
        <v>32</v>
      </c>
      <c r="E274" s="260"/>
      <c r="F274" s="246" t="s">
        <v>575</v>
      </c>
      <c r="G274" s="254"/>
      <c r="H274" s="389"/>
      <c r="I274" s="389"/>
      <c r="J274" s="389"/>
      <c r="K274" s="390"/>
    </row>
    <row r="275" spans="2:11" s="1" customFormat="1" ht="15" customHeight="1" x14ac:dyDescent="0.3">
      <c r="B275" s="306"/>
      <c r="C275" s="268"/>
      <c r="D275" s="244">
        <v>33</v>
      </c>
      <c r="E275" s="244" t="s">
        <v>577</v>
      </c>
      <c r="F275" s="246" t="s">
        <v>578</v>
      </c>
      <c r="G275" s="254"/>
      <c r="H275" s="393" t="s">
        <v>800</v>
      </c>
      <c r="I275" s="393" t="s">
        <v>800</v>
      </c>
      <c r="J275" s="393" t="s">
        <v>800</v>
      </c>
      <c r="K275" s="394" t="s">
        <v>800</v>
      </c>
    </row>
    <row r="276" spans="2:11" s="1" customFormat="1" ht="15" customHeight="1" x14ac:dyDescent="0.3">
      <c r="B276" s="306"/>
      <c r="C276" s="269"/>
      <c r="D276" s="244">
        <v>34</v>
      </c>
      <c r="E276" s="244" t="s">
        <v>579</v>
      </c>
      <c r="F276" s="246" t="s">
        <v>580</v>
      </c>
      <c r="G276" s="254"/>
      <c r="H276" s="393" t="s">
        <v>800</v>
      </c>
      <c r="I276" s="393" t="s">
        <v>800</v>
      </c>
      <c r="J276" s="393" t="s">
        <v>800</v>
      </c>
      <c r="K276" s="394" t="s">
        <v>800</v>
      </c>
    </row>
    <row r="277" spans="2:11" s="1" customFormat="1" ht="15" customHeight="1" x14ac:dyDescent="0.3">
      <c r="B277" s="306"/>
      <c r="C277" s="243" t="s">
        <v>582</v>
      </c>
      <c r="D277" s="244">
        <v>35</v>
      </c>
      <c r="E277" s="255" t="s">
        <v>225</v>
      </c>
      <c r="F277" s="246" t="s">
        <v>583</v>
      </c>
      <c r="G277" s="254"/>
      <c r="H277" s="389" t="s">
        <v>792</v>
      </c>
      <c r="I277" s="389" t="s">
        <v>793</v>
      </c>
      <c r="J277" s="389" t="s">
        <v>794</v>
      </c>
      <c r="K277" s="390" t="s">
        <v>794</v>
      </c>
    </row>
    <row r="278" spans="2:11" s="1" customFormat="1" ht="15" customHeight="1" x14ac:dyDescent="0.3">
      <c r="B278" s="306"/>
      <c r="C278" s="268"/>
      <c r="D278" s="244">
        <v>36</v>
      </c>
      <c r="E278" s="256"/>
      <c r="F278" s="246" t="s">
        <v>586</v>
      </c>
      <c r="G278" s="254"/>
      <c r="H278" s="389"/>
      <c r="I278" s="389"/>
      <c r="J278" s="389"/>
      <c r="K278" s="390"/>
    </row>
    <row r="279" spans="2:11" s="1" customFormat="1" ht="15" customHeight="1" x14ac:dyDescent="0.3">
      <c r="B279" s="306"/>
      <c r="C279" s="268"/>
      <c r="D279" s="244">
        <v>37</v>
      </c>
      <c r="E279" s="260"/>
      <c r="F279" s="246" t="s">
        <v>587</v>
      </c>
      <c r="G279" s="254"/>
      <c r="H279" s="389"/>
      <c r="I279" s="389"/>
      <c r="J279" s="389"/>
      <c r="K279" s="390"/>
    </row>
    <row r="280" spans="2:11" s="1" customFormat="1" ht="15" customHeight="1" x14ac:dyDescent="0.3">
      <c r="B280" s="306"/>
      <c r="C280" s="268"/>
      <c r="D280" s="244">
        <v>38</v>
      </c>
      <c r="E280" s="244" t="s">
        <v>589</v>
      </c>
      <c r="F280" s="246" t="s">
        <v>590</v>
      </c>
      <c r="G280" s="254"/>
      <c r="H280" s="389"/>
      <c r="I280" s="389"/>
      <c r="J280" s="389"/>
      <c r="K280" s="390"/>
    </row>
    <row r="281" spans="2:11" s="1" customFormat="1" ht="15" customHeight="1" x14ac:dyDescent="0.3">
      <c r="B281" s="306"/>
      <c r="C281" s="268"/>
      <c r="D281" s="244">
        <v>39</v>
      </c>
      <c r="E281" s="255" t="s">
        <v>592</v>
      </c>
      <c r="F281" s="400" t="s">
        <v>607</v>
      </c>
      <c r="G281" s="401"/>
      <c r="H281" s="389" t="s">
        <v>797</v>
      </c>
      <c r="I281" s="389" t="s">
        <v>800</v>
      </c>
      <c r="J281" s="389" t="s">
        <v>800</v>
      </c>
      <c r="K281" s="398" t="s">
        <v>795</v>
      </c>
    </row>
    <row r="282" spans="2:11" s="1" customFormat="1" ht="15" customHeight="1" x14ac:dyDescent="0.3">
      <c r="B282" s="306"/>
      <c r="C282" s="268"/>
      <c r="D282" s="244">
        <v>40</v>
      </c>
      <c r="E282" s="256"/>
      <c r="F282" s="246" t="s">
        <v>804</v>
      </c>
      <c r="G282" s="254"/>
      <c r="H282" s="389"/>
      <c r="I282" s="389"/>
      <c r="J282" s="389"/>
      <c r="K282" s="398"/>
    </row>
    <row r="283" spans="2:11" s="1" customFormat="1" ht="15" customHeight="1" x14ac:dyDescent="0.3">
      <c r="B283" s="306"/>
      <c r="C283" s="268"/>
      <c r="D283" s="244">
        <v>41</v>
      </c>
      <c r="E283" s="260"/>
      <c r="F283" s="246" t="s">
        <v>609</v>
      </c>
      <c r="G283" s="254"/>
      <c r="H283" s="389"/>
      <c r="I283" s="389"/>
      <c r="J283" s="389"/>
      <c r="K283" s="398"/>
    </row>
    <row r="284" spans="2:11" s="1" customFormat="1" ht="15" customHeight="1" x14ac:dyDescent="0.3">
      <c r="B284" s="306"/>
      <c r="C284" s="268"/>
      <c r="D284" s="244">
        <v>42</v>
      </c>
      <c r="E284" s="273" t="s">
        <v>597</v>
      </c>
      <c r="F284" s="246" t="s">
        <v>598</v>
      </c>
      <c r="G284" s="254"/>
      <c r="H284" s="244" t="s">
        <v>792</v>
      </c>
      <c r="I284" s="244" t="s">
        <v>803</v>
      </c>
      <c r="J284" s="244" t="s">
        <v>794</v>
      </c>
      <c r="K284" s="399" t="s">
        <v>794</v>
      </c>
    </row>
    <row r="285" spans="2:11" s="1" customFormat="1" ht="15" customHeight="1" x14ac:dyDescent="0.3">
      <c r="B285" s="306"/>
      <c r="C285" s="268"/>
      <c r="D285" s="244">
        <v>43</v>
      </c>
      <c r="E285" s="244" t="s">
        <v>256</v>
      </c>
      <c r="F285" s="246" t="s">
        <v>600</v>
      </c>
      <c r="G285" s="254"/>
      <c r="H285" s="244" t="s">
        <v>792</v>
      </c>
      <c r="I285" s="244" t="s">
        <v>793</v>
      </c>
      <c r="J285" s="244" t="s">
        <v>794</v>
      </c>
      <c r="K285" s="402" t="s">
        <v>794</v>
      </c>
    </row>
    <row r="286" spans="2:11" s="1" customFormat="1" ht="15" customHeight="1" x14ac:dyDescent="0.3">
      <c r="B286" s="306"/>
      <c r="C286" s="268"/>
      <c r="D286" s="244">
        <v>44</v>
      </c>
      <c r="E286" s="244" t="s">
        <v>602</v>
      </c>
      <c r="F286" s="266" t="s">
        <v>603</v>
      </c>
      <c r="G286" s="403"/>
      <c r="H286" s="404" t="s">
        <v>800</v>
      </c>
      <c r="I286" s="404" t="s">
        <v>800</v>
      </c>
      <c r="J286" s="404" t="s">
        <v>800</v>
      </c>
      <c r="K286" s="405" t="s">
        <v>800</v>
      </c>
    </row>
    <row r="287" spans="2:11" s="1" customFormat="1" ht="15" customHeight="1" x14ac:dyDescent="0.3">
      <c r="B287" s="306"/>
      <c r="C287" s="269"/>
      <c r="D287" s="244">
        <v>45</v>
      </c>
      <c r="E287" s="244" t="s">
        <v>267</v>
      </c>
      <c r="F287" s="266" t="s">
        <v>603</v>
      </c>
      <c r="G287" s="403"/>
      <c r="H287" s="406"/>
      <c r="I287" s="406"/>
      <c r="J287" s="406"/>
      <c r="K287" s="407"/>
    </row>
    <row r="288" spans="2:11" s="1" customFormat="1" ht="15" customHeight="1" x14ac:dyDescent="0.3">
      <c r="B288" s="306"/>
      <c r="C288" s="243" t="s">
        <v>604</v>
      </c>
      <c r="D288" s="244">
        <v>46</v>
      </c>
      <c r="E288" s="255" t="s">
        <v>225</v>
      </c>
      <c r="F288" s="246" t="s">
        <v>583</v>
      </c>
      <c r="G288" s="254"/>
      <c r="H288" s="406"/>
      <c r="I288" s="406"/>
      <c r="J288" s="406"/>
      <c r="K288" s="407"/>
    </row>
    <row r="289" spans="2:11" s="1" customFormat="1" ht="15" customHeight="1" x14ac:dyDescent="0.3">
      <c r="B289" s="306"/>
      <c r="C289" s="268"/>
      <c r="D289" s="244">
        <v>47</v>
      </c>
      <c r="E289" s="256"/>
      <c r="F289" s="246" t="s">
        <v>586</v>
      </c>
      <c r="G289" s="254"/>
      <c r="H289" s="406"/>
      <c r="I289" s="406"/>
      <c r="J289" s="406"/>
      <c r="K289" s="407"/>
    </row>
    <row r="290" spans="2:11" s="1" customFormat="1" ht="15" customHeight="1" x14ac:dyDescent="0.3">
      <c r="B290" s="306"/>
      <c r="C290" s="268"/>
      <c r="D290" s="244">
        <v>48</v>
      </c>
      <c r="E290" s="260"/>
      <c r="F290" s="246" t="s">
        <v>587</v>
      </c>
      <c r="G290" s="254"/>
      <c r="H290" s="406"/>
      <c r="I290" s="406"/>
      <c r="J290" s="406"/>
      <c r="K290" s="407"/>
    </row>
    <row r="291" spans="2:11" s="1" customFormat="1" ht="15" customHeight="1" x14ac:dyDescent="0.3">
      <c r="B291" s="306"/>
      <c r="C291" s="268"/>
      <c r="D291" s="244">
        <v>49</v>
      </c>
      <c r="E291" s="244" t="s">
        <v>606</v>
      </c>
      <c r="F291" s="246" t="s">
        <v>590</v>
      </c>
      <c r="G291" s="254"/>
      <c r="H291" s="406"/>
      <c r="I291" s="406"/>
      <c r="J291" s="406"/>
      <c r="K291" s="407"/>
    </row>
    <row r="292" spans="2:11" s="1" customFormat="1" ht="15" customHeight="1" x14ac:dyDescent="0.3">
      <c r="B292" s="306"/>
      <c r="C292" s="268"/>
      <c r="D292" s="244">
        <v>50</v>
      </c>
      <c r="E292" s="255" t="s">
        <v>592</v>
      </c>
      <c r="F292" s="400" t="s">
        <v>805</v>
      </c>
      <c r="G292" s="401"/>
      <c r="H292" s="406"/>
      <c r="I292" s="406"/>
      <c r="J292" s="406"/>
      <c r="K292" s="407"/>
    </row>
    <row r="293" spans="2:11" s="1" customFormat="1" ht="15" customHeight="1" x14ac:dyDescent="0.3">
      <c r="B293" s="306"/>
      <c r="C293" s="268"/>
      <c r="D293" s="244">
        <v>51</v>
      </c>
      <c r="E293" s="256"/>
      <c r="F293" s="246" t="s">
        <v>804</v>
      </c>
      <c r="G293" s="254"/>
      <c r="H293" s="406"/>
      <c r="I293" s="406"/>
      <c r="J293" s="406"/>
      <c r="K293" s="407"/>
    </row>
    <row r="294" spans="2:11" s="1" customFormat="1" ht="15" customHeight="1" x14ac:dyDescent="0.3">
      <c r="B294" s="306"/>
      <c r="C294" s="268"/>
      <c r="D294" s="244">
        <v>52</v>
      </c>
      <c r="E294" s="260"/>
      <c r="F294" s="246" t="s">
        <v>609</v>
      </c>
      <c r="G294" s="254"/>
      <c r="H294" s="406"/>
      <c r="I294" s="406"/>
      <c r="J294" s="406"/>
      <c r="K294" s="407"/>
    </row>
    <row r="295" spans="2:11" s="1" customFormat="1" ht="15" customHeight="1" x14ac:dyDescent="0.3">
      <c r="B295" s="306"/>
      <c r="C295" s="268"/>
      <c r="D295" s="244">
        <v>53</v>
      </c>
      <c r="E295" s="273" t="s">
        <v>597</v>
      </c>
      <c r="F295" s="246" t="s">
        <v>598</v>
      </c>
      <c r="G295" s="254"/>
      <c r="H295" s="406"/>
      <c r="I295" s="406"/>
      <c r="J295" s="406"/>
      <c r="K295" s="407"/>
    </row>
    <row r="296" spans="2:11" s="1" customFormat="1" ht="15" customHeight="1" x14ac:dyDescent="0.3">
      <c r="B296" s="306"/>
      <c r="C296" s="269"/>
      <c r="D296" s="244">
        <v>54</v>
      </c>
      <c r="E296" s="244" t="s">
        <v>256</v>
      </c>
      <c r="F296" s="246" t="s">
        <v>600</v>
      </c>
      <c r="G296" s="247"/>
      <c r="H296" s="408"/>
      <c r="I296" s="408"/>
      <c r="J296" s="408"/>
      <c r="K296" s="409"/>
    </row>
    <row r="297" spans="2:11" s="1" customFormat="1" ht="15" customHeight="1" x14ac:dyDescent="0.3">
      <c r="B297" s="306"/>
      <c r="C297" s="243" t="s">
        <v>610</v>
      </c>
      <c r="D297" s="244">
        <v>55</v>
      </c>
      <c r="E297" s="244" t="s">
        <v>611</v>
      </c>
      <c r="F297" s="246" t="s">
        <v>612</v>
      </c>
      <c r="G297" s="254"/>
      <c r="H297" s="410" t="s">
        <v>792</v>
      </c>
      <c r="I297" s="410" t="s">
        <v>793</v>
      </c>
      <c r="J297" s="344" t="s">
        <v>794</v>
      </c>
      <c r="K297" s="411" t="s">
        <v>794</v>
      </c>
    </row>
    <row r="298" spans="2:11" s="1" customFormat="1" ht="15" customHeight="1" x14ac:dyDescent="0.3">
      <c r="B298" s="306"/>
      <c r="C298" s="268"/>
      <c r="D298" s="244">
        <v>56</v>
      </c>
      <c r="E298" s="255" t="s">
        <v>614</v>
      </c>
      <c r="F298" s="246" t="s">
        <v>615</v>
      </c>
      <c r="G298" s="254"/>
      <c r="H298" s="404" t="s">
        <v>800</v>
      </c>
      <c r="I298" s="404" t="s">
        <v>800</v>
      </c>
      <c r="J298" s="404" t="s">
        <v>800</v>
      </c>
      <c r="K298" s="405" t="s">
        <v>800</v>
      </c>
    </row>
    <row r="299" spans="2:11" s="1" customFormat="1" ht="15" customHeight="1" x14ac:dyDescent="0.3">
      <c r="B299" s="306"/>
      <c r="C299" s="269"/>
      <c r="D299" s="244">
        <v>57</v>
      </c>
      <c r="E299" s="260"/>
      <c r="F299" s="246" t="s">
        <v>616</v>
      </c>
      <c r="G299" s="254"/>
      <c r="H299" s="408"/>
      <c r="I299" s="408"/>
      <c r="J299" s="408"/>
      <c r="K299" s="409"/>
    </row>
    <row r="300" spans="2:11" s="1" customFormat="1" ht="15" customHeight="1" x14ac:dyDescent="0.3">
      <c r="B300" s="412" t="s">
        <v>33</v>
      </c>
      <c r="C300" s="104" t="s">
        <v>617</v>
      </c>
      <c r="D300" s="244">
        <v>58</v>
      </c>
      <c r="E300" s="244" t="s">
        <v>618</v>
      </c>
      <c r="F300" s="246" t="s">
        <v>619</v>
      </c>
      <c r="G300" s="254"/>
      <c r="H300" s="255" t="s">
        <v>792</v>
      </c>
      <c r="I300" s="255" t="s">
        <v>793</v>
      </c>
      <c r="J300" s="255" t="s">
        <v>794</v>
      </c>
      <c r="K300" s="395" t="s">
        <v>794</v>
      </c>
    </row>
    <row r="301" spans="2:11" s="1" customFormat="1" ht="15" customHeight="1" x14ac:dyDescent="0.3">
      <c r="B301" s="412"/>
      <c r="C301" s="243" t="s">
        <v>621</v>
      </c>
      <c r="D301" s="255">
        <v>59</v>
      </c>
      <c r="E301" s="255" t="s">
        <v>622</v>
      </c>
      <c r="F301" s="246" t="s">
        <v>806</v>
      </c>
      <c r="G301" s="254"/>
      <c r="H301" s="256"/>
      <c r="I301" s="256"/>
      <c r="J301" s="256"/>
      <c r="K301" s="396"/>
    </row>
    <row r="302" spans="2:11" s="1" customFormat="1" ht="15" customHeight="1" x14ac:dyDescent="0.3">
      <c r="B302" s="412"/>
      <c r="C302" s="268"/>
      <c r="D302" s="256"/>
      <c r="E302" s="256"/>
      <c r="F302" s="246" t="s">
        <v>807</v>
      </c>
      <c r="G302" s="254"/>
      <c r="H302" s="260"/>
      <c r="I302" s="260"/>
      <c r="J302" s="260"/>
      <c r="K302" s="397"/>
    </row>
    <row r="303" spans="2:11" s="1" customFormat="1" ht="15" customHeight="1" x14ac:dyDescent="0.3">
      <c r="B303" s="412"/>
      <c r="C303" s="268"/>
      <c r="D303" s="244">
        <v>60</v>
      </c>
      <c r="E303" s="255" t="s">
        <v>625</v>
      </c>
      <c r="F303" s="246" t="s">
        <v>626</v>
      </c>
      <c r="G303" s="254"/>
      <c r="H303" s="410" t="s">
        <v>808</v>
      </c>
      <c r="I303" s="410" t="s">
        <v>793</v>
      </c>
      <c r="J303" s="410" t="s">
        <v>795</v>
      </c>
      <c r="K303" s="413" t="s">
        <v>795</v>
      </c>
    </row>
    <row r="304" spans="2:11" s="1" customFormat="1" ht="15" customHeight="1" x14ac:dyDescent="0.3">
      <c r="B304" s="412"/>
      <c r="C304" s="268"/>
      <c r="D304" s="244">
        <v>61</v>
      </c>
      <c r="E304" s="256"/>
      <c r="F304" s="246" t="s">
        <v>628</v>
      </c>
      <c r="G304" s="254"/>
      <c r="H304" s="244" t="s">
        <v>792</v>
      </c>
      <c r="I304" s="244" t="s">
        <v>793</v>
      </c>
      <c r="J304" s="244" t="s">
        <v>798</v>
      </c>
      <c r="K304" s="392" t="s">
        <v>798</v>
      </c>
    </row>
    <row r="305" spans="2:11" s="1" customFormat="1" ht="15" customHeight="1" x14ac:dyDescent="0.3">
      <c r="B305" s="412"/>
      <c r="C305" s="268"/>
      <c r="D305" s="244">
        <v>62</v>
      </c>
      <c r="E305" s="256"/>
      <c r="F305" s="246" t="s">
        <v>630</v>
      </c>
      <c r="G305" s="254"/>
      <c r="H305" s="389" t="s">
        <v>809</v>
      </c>
      <c r="I305" s="389" t="s">
        <v>800</v>
      </c>
      <c r="J305" s="389" t="s">
        <v>800</v>
      </c>
      <c r="K305" s="398" t="s">
        <v>795</v>
      </c>
    </row>
    <row r="306" spans="2:11" s="1" customFormat="1" ht="15" customHeight="1" x14ac:dyDescent="0.3">
      <c r="B306" s="412"/>
      <c r="C306" s="268"/>
      <c r="D306" s="244">
        <v>63</v>
      </c>
      <c r="E306" s="256"/>
      <c r="F306" s="246" t="s">
        <v>631</v>
      </c>
      <c r="G306" s="254"/>
      <c r="H306" s="389"/>
      <c r="I306" s="389"/>
      <c r="J306" s="389"/>
      <c r="K306" s="398"/>
    </row>
    <row r="307" spans="2:11" s="1" customFormat="1" ht="15" customHeight="1" x14ac:dyDescent="0.3">
      <c r="B307" s="412"/>
      <c r="C307" s="268"/>
      <c r="D307" s="244">
        <v>64</v>
      </c>
      <c r="E307" s="256"/>
      <c r="F307" s="246" t="s">
        <v>633</v>
      </c>
      <c r="G307" s="254"/>
      <c r="H307" s="389"/>
      <c r="I307" s="389"/>
      <c r="J307" s="389"/>
      <c r="K307" s="398"/>
    </row>
    <row r="308" spans="2:11" s="1" customFormat="1" ht="15" customHeight="1" x14ac:dyDescent="0.3">
      <c r="B308" s="412"/>
      <c r="C308" s="268"/>
      <c r="D308" s="244">
        <v>65</v>
      </c>
      <c r="E308" s="260"/>
      <c r="F308" s="246" t="s">
        <v>635</v>
      </c>
      <c r="G308" s="254"/>
      <c r="H308" s="389"/>
      <c r="I308" s="389"/>
      <c r="J308" s="389"/>
      <c r="K308" s="398"/>
    </row>
    <row r="309" spans="2:11" s="1" customFormat="1" ht="15" customHeight="1" x14ac:dyDescent="0.3">
      <c r="B309" s="412"/>
      <c r="C309" s="268"/>
      <c r="D309" s="244">
        <v>66</v>
      </c>
      <c r="E309" s="255" t="s">
        <v>636</v>
      </c>
      <c r="F309" s="246" t="s">
        <v>637</v>
      </c>
      <c r="G309" s="254"/>
      <c r="H309" s="244" t="s">
        <v>792</v>
      </c>
      <c r="I309" s="244" t="s">
        <v>803</v>
      </c>
      <c r="J309" s="244" t="s">
        <v>794</v>
      </c>
      <c r="K309" s="399" t="s">
        <v>794</v>
      </c>
    </row>
    <row r="310" spans="2:11" s="1" customFormat="1" ht="15" customHeight="1" x14ac:dyDescent="0.3">
      <c r="B310" s="412"/>
      <c r="C310" s="268"/>
      <c r="D310" s="244">
        <v>67</v>
      </c>
      <c r="E310" s="256"/>
      <c r="F310" s="246" t="s">
        <v>638</v>
      </c>
      <c r="G310" s="254"/>
      <c r="H310" s="389" t="s">
        <v>792</v>
      </c>
      <c r="I310" s="389" t="s">
        <v>793</v>
      </c>
      <c r="J310" s="389" t="s">
        <v>794</v>
      </c>
      <c r="K310" s="390" t="s">
        <v>794</v>
      </c>
    </row>
    <row r="311" spans="2:11" s="1" customFormat="1" ht="15" customHeight="1" x14ac:dyDescent="0.3">
      <c r="B311" s="412"/>
      <c r="C311" s="268"/>
      <c r="D311" s="244">
        <v>68</v>
      </c>
      <c r="E311" s="260"/>
      <c r="F311" s="246" t="s">
        <v>639</v>
      </c>
      <c r="G311" s="254"/>
      <c r="H311" s="389"/>
      <c r="I311" s="389"/>
      <c r="J311" s="389"/>
      <c r="K311" s="390"/>
    </row>
    <row r="312" spans="2:11" s="1" customFormat="1" ht="14.25" customHeight="1" x14ac:dyDescent="0.3">
      <c r="B312" s="412"/>
      <c r="C312" s="268"/>
      <c r="D312" s="244">
        <v>69</v>
      </c>
      <c r="E312" s="255" t="s">
        <v>640</v>
      </c>
      <c r="F312" s="246" t="s">
        <v>532</v>
      </c>
      <c r="G312" s="254"/>
      <c r="H312" s="389"/>
      <c r="I312" s="389"/>
      <c r="J312" s="389"/>
      <c r="K312" s="390"/>
    </row>
    <row r="313" spans="2:11" s="1" customFormat="1" ht="14.5" x14ac:dyDescent="0.3">
      <c r="B313" s="412"/>
      <c r="C313" s="268"/>
      <c r="D313" s="244">
        <v>70</v>
      </c>
      <c r="E313" s="256"/>
      <c r="F313" s="246" t="s">
        <v>641</v>
      </c>
      <c r="G313" s="254"/>
      <c r="H313" s="389"/>
      <c r="I313" s="389"/>
      <c r="J313" s="389"/>
      <c r="K313" s="390"/>
    </row>
    <row r="314" spans="2:11" s="1" customFormat="1" ht="14.5" x14ac:dyDescent="0.3">
      <c r="B314" s="412"/>
      <c r="C314" s="268"/>
      <c r="D314" s="244">
        <v>71</v>
      </c>
      <c r="E314" s="256"/>
      <c r="F314" s="246" t="s">
        <v>642</v>
      </c>
      <c r="G314" s="254"/>
      <c r="H314" s="389"/>
      <c r="I314" s="389"/>
      <c r="J314" s="389"/>
      <c r="K314" s="390"/>
    </row>
    <row r="315" spans="2:11" s="1" customFormat="1" ht="14.5" x14ac:dyDescent="0.3">
      <c r="B315" s="412"/>
      <c r="C315" s="268"/>
      <c r="D315" s="244">
        <v>72</v>
      </c>
      <c r="E315" s="256"/>
      <c r="F315" s="246" t="s">
        <v>643</v>
      </c>
      <c r="G315" s="254"/>
      <c r="H315" s="389"/>
      <c r="I315" s="389"/>
      <c r="J315" s="389"/>
      <c r="K315" s="390"/>
    </row>
    <row r="316" spans="2:11" s="1" customFormat="1" ht="14.5" x14ac:dyDescent="0.3">
      <c r="B316" s="412"/>
      <c r="C316" s="268"/>
      <c r="D316" s="244">
        <v>73</v>
      </c>
      <c r="E316" s="260"/>
      <c r="F316" s="246" t="s">
        <v>644</v>
      </c>
      <c r="G316" s="254"/>
      <c r="H316" s="389"/>
      <c r="I316" s="389"/>
      <c r="J316" s="389"/>
      <c r="K316" s="390"/>
    </row>
    <row r="317" spans="2:11" s="1" customFormat="1" ht="14.5" x14ac:dyDescent="0.35">
      <c r="B317" s="412"/>
      <c r="C317" s="268"/>
      <c r="D317" s="244">
        <v>74</v>
      </c>
      <c r="E317" s="255" t="s">
        <v>645</v>
      </c>
      <c r="F317" s="246" t="s">
        <v>646</v>
      </c>
      <c r="G317" s="254"/>
      <c r="H317" s="389" t="s">
        <v>809</v>
      </c>
      <c r="I317" s="389" t="s">
        <v>800</v>
      </c>
      <c r="J317" s="389" t="s">
        <v>800</v>
      </c>
      <c r="K317" s="414" t="s">
        <v>795</v>
      </c>
    </row>
    <row r="318" spans="2:11" s="1" customFormat="1" ht="14.5" x14ac:dyDescent="0.35">
      <c r="B318" s="412"/>
      <c r="C318" s="269"/>
      <c r="D318" s="244">
        <v>75</v>
      </c>
      <c r="E318" s="260"/>
      <c r="F318" s="246" t="s">
        <v>648</v>
      </c>
      <c r="G318" s="254"/>
      <c r="H318" s="389"/>
      <c r="I318" s="389"/>
      <c r="J318" s="389"/>
      <c r="K318" s="414"/>
    </row>
    <row r="319" spans="2:11" s="1" customFormat="1" ht="14.5" x14ac:dyDescent="0.3">
      <c r="B319" s="412"/>
      <c r="C319" s="243" t="s">
        <v>650</v>
      </c>
      <c r="D319" s="244">
        <v>76</v>
      </c>
      <c r="E319" s="273" t="s">
        <v>651</v>
      </c>
      <c r="F319" s="246" t="s">
        <v>652</v>
      </c>
      <c r="G319" s="254"/>
      <c r="H319" s="255" t="s">
        <v>792</v>
      </c>
      <c r="I319" s="255" t="s">
        <v>793</v>
      </c>
      <c r="J319" s="255" t="s">
        <v>794</v>
      </c>
      <c r="K319" s="395" t="s">
        <v>794</v>
      </c>
    </row>
    <row r="320" spans="2:11" s="1" customFormat="1" ht="14.5" x14ac:dyDescent="0.3">
      <c r="B320" s="412"/>
      <c r="C320" s="268"/>
      <c r="D320" s="244">
        <v>77</v>
      </c>
      <c r="E320" s="274"/>
      <c r="F320" s="246" t="s">
        <v>590</v>
      </c>
      <c r="G320" s="254"/>
      <c r="H320" s="260"/>
      <c r="I320" s="260"/>
      <c r="J320" s="260"/>
      <c r="K320" s="397"/>
    </row>
    <row r="321" spans="2:11" s="1" customFormat="1" ht="14.5" x14ac:dyDescent="0.3">
      <c r="B321" s="412"/>
      <c r="C321" s="268"/>
      <c r="D321" s="244">
        <v>78</v>
      </c>
      <c r="E321" s="274"/>
      <c r="F321" s="246" t="s">
        <v>654</v>
      </c>
      <c r="G321" s="254"/>
      <c r="H321" s="404" t="s">
        <v>800</v>
      </c>
      <c r="I321" s="404" t="s">
        <v>800</v>
      </c>
      <c r="J321" s="404" t="s">
        <v>800</v>
      </c>
      <c r="K321" s="405" t="s">
        <v>800</v>
      </c>
    </row>
    <row r="322" spans="2:11" s="1" customFormat="1" ht="14.5" x14ac:dyDescent="0.3">
      <c r="B322" s="412"/>
      <c r="C322" s="268"/>
      <c r="D322" s="244">
        <v>79</v>
      </c>
      <c r="E322" s="274"/>
      <c r="F322" s="246" t="s">
        <v>656</v>
      </c>
      <c r="G322" s="254"/>
      <c r="H322" s="406"/>
      <c r="I322" s="406"/>
      <c r="J322" s="406"/>
      <c r="K322" s="407"/>
    </row>
    <row r="323" spans="2:11" s="1" customFormat="1" ht="14.5" x14ac:dyDescent="0.3">
      <c r="B323" s="412"/>
      <c r="C323" s="268"/>
      <c r="D323" s="244">
        <v>80</v>
      </c>
      <c r="E323" s="372"/>
      <c r="F323" s="246" t="s">
        <v>657</v>
      </c>
      <c r="G323" s="254"/>
      <c r="H323" s="408"/>
      <c r="I323" s="408"/>
      <c r="J323" s="408"/>
      <c r="K323" s="409"/>
    </row>
    <row r="324" spans="2:11" s="1" customFormat="1" ht="14.5" x14ac:dyDescent="0.3">
      <c r="B324" s="412"/>
      <c r="C324" s="268"/>
      <c r="D324" s="244">
        <v>81</v>
      </c>
      <c r="E324" s="275" t="s">
        <v>658</v>
      </c>
      <c r="F324" s="246" t="s">
        <v>598</v>
      </c>
      <c r="G324" s="247"/>
      <c r="H324" s="244" t="s">
        <v>792</v>
      </c>
      <c r="I324" s="244" t="s">
        <v>803</v>
      </c>
      <c r="J324" s="244" t="s">
        <v>794</v>
      </c>
      <c r="K324" s="399" t="s">
        <v>794</v>
      </c>
    </row>
    <row r="325" spans="2:11" s="1" customFormat="1" ht="14.5" x14ac:dyDescent="0.3">
      <c r="B325" s="412"/>
      <c r="C325" s="268"/>
      <c r="D325" s="244">
        <v>82</v>
      </c>
      <c r="E325" s="276"/>
      <c r="F325" s="246" t="s">
        <v>659</v>
      </c>
      <c r="G325" s="373"/>
      <c r="H325" s="255" t="s">
        <v>792</v>
      </c>
      <c r="I325" s="255" t="s">
        <v>793</v>
      </c>
      <c r="J325" s="255" t="s">
        <v>794</v>
      </c>
      <c r="K325" s="395" t="s">
        <v>794</v>
      </c>
    </row>
    <row r="326" spans="2:11" s="1" customFormat="1" ht="14.5" x14ac:dyDescent="0.3">
      <c r="B326" s="412"/>
      <c r="C326" s="269"/>
      <c r="D326" s="244">
        <v>83</v>
      </c>
      <c r="E326" s="374" t="s">
        <v>256</v>
      </c>
      <c r="F326" s="246" t="s">
        <v>600</v>
      </c>
      <c r="G326" s="247"/>
      <c r="H326" s="260"/>
      <c r="I326" s="260"/>
      <c r="J326" s="260"/>
      <c r="K326" s="397"/>
    </row>
    <row r="327" spans="2:11" s="1" customFormat="1" ht="14.5" x14ac:dyDescent="0.3">
      <c r="B327" s="412"/>
      <c r="C327" s="243" t="s">
        <v>661</v>
      </c>
      <c r="D327" s="124">
        <v>84</v>
      </c>
      <c r="E327" s="278" t="s">
        <v>662</v>
      </c>
      <c r="F327" s="101"/>
      <c r="G327" s="102"/>
      <c r="H327" s="404" t="s">
        <v>800</v>
      </c>
      <c r="I327" s="404" t="s">
        <v>800</v>
      </c>
      <c r="J327" s="404" t="s">
        <v>800</v>
      </c>
      <c r="K327" s="405" t="s">
        <v>800</v>
      </c>
    </row>
    <row r="328" spans="2:11" s="1" customFormat="1" ht="15" thickBot="1" x14ac:dyDescent="0.35">
      <c r="B328" s="415"/>
      <c r="C328" s="287"/>
      <c r="D328" s="282">
        <v>85</v>
      </c>
      <c r="E328" s="284" t="s">
        <v>664</v>
      </c>
      <c r="F328" s="284"/>
      <c r="G328" s="284"/>
      <c r="H328" s="416"/>
      <c r="I328" s="416"/>
      <c r="J328" s="416"/>
      <c r="K328" s="417"/>
    </row>
    <row r="329" spans="2:11" s="1" customFormat="1" ht="14.5" thickTop="1" x14ac:dyDescent="0.3"/>
  </sheetData>
  <sheetProtection sheet="1" objects="1" scenarios="1" selectLockedCells="1" selectUnlockedCells="1"/>
  <mergeCells count="352">
    <mergeCell ref="B2:K2"/>
    <mergeCell ref="C98:C105"/>
    <mergeCell ref="C106:C107"/>
    <mergeCell ref="E96:E97"/>
    <mergeCell ref="E91:E95"/>
    <mergeCell ref="B80:B107"/>
    <mergeCell ref="C21:C22"/>
    <mergeCell ref="B21:B22"/>
    <mergeCell ref="B23:B79"/>
    <mergeCell ref="C23:C43"/>
    <mergeCell ref="C44:C56"/>
    <mergeCell ref="C57:C67"/>
    <mergeCell ref="E27:E34"/>
    <mergeCell ref="E61:E63"/>
    <mergeCell ref="E36:E37"/>
    <mergeCell ref="E41:E43"/>
    <mergeCell ref="E39:E40"/>
    <mergeCell ref="E82:E87"/>
    <mergeCell ref="E72:E74"/>
    <mergeCell ref="E78:E79"/>
    <mergeCell ref="E68:E70"/>
    <mergeCell ref="E44:E46"/>
    <mergeCell ref="E47:E48"/>
    <mergeCell ref="E49:E52"/>
    <mergeCell ref="L111:N111"/>
    <mergeCell ref="C113:C146"/>
    <mergeCell ref="C147:C178"/>
    <mergeCell ref="C179:C192"/>
    <mergeCell ref="E113:E114"/>
    <mergeCell ref="G111:G112"/>
    <mergeCell ref="F111:F112"/>
    <mergeCell ref="E111:E112"/>
    <mergeCell ref="D111:D112"/>
    <mergeCell ref="K111:K112"/>
    <mergeCell ref="E115:E117"/>
    <mergeCell ref="E123:E130"/>
    <mergeCell ref="F132:F133"/>
    <mergeCell ref="E132:E134"/>
    <mergeCell ref="F123:G123"/>
    <mergeCell ref="F124:G124"/>
    <mergeCell ref="F125:G125"/>
    <mergeCell ref="N135:N136"/>
    <mergeCell ref="M132:M134"/>
    <mergeCell ref="L135:L136"/>
    <mergeCell ref="M135:M136"/>
    <mergeCell ref="N115:N117"/>
    <mergeCell ref="M118:M122"/>
    <mergeCell ref="N118:N122"/>
    <mergeCell ref="C236:C237"/>
    <mergeCell ref="C228:C235"/>
    <mergeCell ref="B205:B237"/>
    <mergeCell ref="D115:D117"/>
    <mergeCell ref="D132:D133"/>
    <mergeCell ref="D137:D142"/>
    <mergeCell ref="D135:D136"/>
    <mergeCell ref="C111:C112"/>
    <mergeCell ref="B111:B112"/>
    <mergeCell ref="C206:C227"/>
    <mergeCell ref="E144:E146"/>
    <mergeCell ref="E147:E152"/>
    <mergeCell ref="D149:D152"/>
    <mergeCell ref="F149:F152"/>
    <mergeCell ref="F119:G119"/>
    <mergeCell ref="F117:G117"/>
    <mergeCell ref="F116:G116"/>
    <mergeCell ref="F115:G115"/>
    <mergeCell ref="F113:G113"/>
    <mergeCell ref="F122:G122"/>
    <mergeCell ref="F121:G121"/>
    <mergeCell ref="F126:G126"/>
    <mergeCell ref="F127:G127"/>
    <mergeCell ref="F128:G128"/>
    <mergeCell ref="F129:G129"/>
    <mergeCell ref="F131:G131"/>
    <mergeCell ref="F134:G134"/>
    <mergeCell ref="F229:G229"/>
    <mergeCell ref="H325:H326"/>
    <mergeCell ref="E135:E136"/>
    <mergeCell ref="F135:F136"/>
    <mergeCell ref="E217:E220"/>
    <mergeCell ref="E206:E207"/>
    <mergeCell ref="E175:E176"/>
    <mergeCell ref="D179:D180"/>
    <mergeCell ref="E179:E182"/>
    <mergeCell ref="F183:F184"/>
    <mergeCell ref="E183:E184"/>
    <mergeCell ref="D183:D184"/>
    <mergeCell ref="E153:E165"/>
    <mergeCell ref="F154:F165"/>
    <mergeCell ref="D154:D165"/>
    <mergeCell ref="D169:D174"/>
    <mergeCell ref="E166:E174"/>
    <mergeCell ref="F169:F174"/>
    <mergeCell ref="F168:G168"/>
    <mergeCell ref="F167:G167"/>
    <mergeCell ref="F166:G166"/>
    <mergeCell ref="F153:G153"/>
    <mergeCell ref="F179:F180"/>
    <mergeCell ref="F175:G175"/>
    <mergeCell ref="N113:N114"/>
    <mergeCell ref="L118:L122"/>
    <mergeCell ref="N123:N130"/>
    <mergeCell ref="N132:N134"/>
    <mergeCell ref="N137:N143"/>
    <mergeCell ref="L137:L143"/>
    <mergeCell ref="I327:I328"/>
    <mergeCell ref="H327:H328"/>
    <mergeCell ref="I325:I326"/>
    <mergeCell ref="N144:N146"/>
    <mergeCell ref="M144:M146"/>
    <mergeCell ref="L144:L146"/>
    <mergeCell ref="M147:M148"/>
    <mergeCell ref="N147:N148"/>
    <mergeCell ref="L147:L148"/>
    <mergeCell ref="M137:M143"/>
    <mergeCell ref="N175:N176"/>
    <mergeCell ref="L183:L184"/>
    <mergeCell ref="M169:M174"/>
    <mergeCell ref="N169:N174"/>
    <mergeCell ref="L169:L174"/>
    <mergeCell ref="N203:N204"/>
    <mergeCell ref="M203:M204"/>
    <mergeCell ref="L203:L204"/>
    <mergeCell ref="K327:K328"/>
    <mergeCell ref="N219:N225"/>
    <mergeCell ref="L219:L225"/>
    <mergeCell ref="M219:M225"/>
    <mergeCell ref="M179:M182"/>
    <mergeCell ref="N179:N182"/>
    <mergeCell ref="L179:L182"/>
    <mergeCell ref="K277:K280"/>
    <mergeCell ref="J327:J328"/>
    <mergeCell ref="J277:J280"/>
    <mergeCell ref="J321:J323"/>
    <mergeCell ref="F204:G204"/>
    <mergeCell ref="F208:G208"/>
    <mergeCell ref="F209:G209"/>
    <mergeCell ref="F211:G211"/>
    <mergeCell ref="F212:G212"/>
    <mergeCell ref="F199:G199"/>
    <mergeCell ref="F200:G200"/>
    <mergeCell ref="D21:D22"/>
    <mergeCell ref="C14:E14"/>
    <mergeCell ref="C15:E15"/>
    <mergeCell ref="C16:E16"/>
    <mergeCell ref="C17:E17"/>
    <mergeCell ref="E107:G107"/>
    <mergeCell ref="E106:G106"/>
    <mergeCell ref="E21:E22"/>
    <mergeCell ref="E23:E24"/>
    <mergeCell ref="G14:K14"/>
    <mergeCell ref="F176:G176"/>
    <mergeCell ref="E53:E54"/>
    <mergeCell ref="E57:E59"/>
    <mergeCell ref="C77:C79"/>
    <mergeCell ref="C81:C97"/>
    <mergeCell ref="F138:F139"/>
    <mergeCell ref="E137:E143"/>
    <mergeCell ref="G17:K17"/>
    <mergeCell ref="F21:G22"/>
    <mergeCell ref="F177:G177"/>
    <mergeCell ref="F178:G178"/>
    <mergeCell ref="F182:G182"/>
    <mergeCell ref="F194:G194"/>
    <mergeCell ref="F193:G193"/>
    <mergeCell ref="F192:G192"/>
    <mergeCell ref="F191:G191"/>
    <mergeCell ref="I27:K43"/>
    <mergeCell ref="I25:K26"/>
    <mergeCell ref="I23:K24"/>
    <mergeCell ref="I21:K22"/>
    <mergeCell ref="I81:K96"/>
    <mergeCell ref="I106:K107"/>
    <mergeCell ref="I97:K105"/>
    <mergeCell ref="I80:K80"/>
    <mergeCell ref="I77:K79"/>
    <mergeCell ref="I44:K56"/>
    <mergeCell ref="H21:H22"/>
    <mergeCell ref="E237:G237"/>
    <mergeCell ref="M149:M151"/>
    <mergeCell ref="M154:M166"/>
    <mergeCell ref="L113:L114"/>
    <mergeCell ref="M113:M114"/>
    <mergeCell ref="M115:M117"/>
    <mergeCell ref="F228:G228"/>
    <mergeCell ref="F227:G227"/>
    <mergeCell ref="F226:G226"/>
    <mergeCell ref="F225:G225"/>
    <mergeCell ref="F219:F220"/>
    <mergeCell ref="F213:F216"/>
    <mergeCell ref="F206:F207"/>
    <mergeCell ref="E203:E204"/>
    <mergeCell ref="L123:L130"/>
    <mergeCell ref="M123:M130"/>
    <mergeCell ref="L132:L134"/>
    <mergeCell ref="L115:L117"/>
    <mergeCell ref="F203:G203"/>
    <mergeCell ref="F224:G224"/>
    <mergeCell ref="F223:G223"/>
    <mergeCell ref="F222:G222"/>
    <mergeCell ref="F221:G221"/>
    <mergeCell ref="F196:G196"/>
    <mergeCell ref="E236:G236"/>
    <mergeCell ref="G8:K8"/>
    <mergeCell ref="G9:K9"/>
    <mergeCell ref="G10:K10"/>
    <mergeCell ref="G7:K7"/>
    <mergeCell ref="C11:E11"/>
    <mergeCell ref="C12:E12"/>
    <mergeCell ref="C13:E13"/>
    <mergeCell ref="B6:E7"/>
    <mergeCell ref="C8:E8"/>
    <mergeCell ref="C9:E9"/>
    <mergeCell ref="F6:K6"/>
    <mergeCell ref="G11:K11"/>
    <mergeCell ref="G12:K12"/>
    <mergeCell ref="G13:K13"/>
    <mergeCell ref="C10:E10"/>
    <mergeCell ref="F202:G202"/>
    <mergeCell ref="F195:G195"/>
    <mergeCell ref="D206:D207"/>
    <mergeCell ref="E208:E216"/>
    <mergeCell ref="E88:E90"/>
    <mergeCell ref="F218:G218"/>
    <mergeCell ref="G15:K15"/>
    <mergeCell ref="G16:K16"/>
    <mergeCell ref="E243:E244"/>
    <mergeCell ref="E247:E254"/>
    <mergeCell ref="E256:E257"/>
    <mergeCell ref="E259:E260"/>
    <mergeCell ref="E261:E263"/>
    <mergeCell ref="E264:E266"/>
    <mergeCell ref="B113:B204"/>
    <mergeCell ref="H241:K241"/>
    <mergeCell ref="E241:G242"/>
    <mergeCell ref="C241:C242"/>
    <mergeCell ref="D241:D242"/>
    <mergeCell ref="B241:B242"/>
    <mergeCell ref="C202:C204"/>
    <mergeCell ref="F205:G205"/>
    <mergeCell ref="E197:E199"/>
    <mergeCell ref="E193:E195"/>
    <mergeCell ref="D219:D220"/>
    <mergeCell ref="D213:D216"/>
    <mergeCell ref="D188:D189"/>
    <mergeCell ref="E188:E189"/>
    <mergeCell ref="E185:E187"/>
    <mergeCell ref="F188:F189"/>
    <mergeCell ref="E226:E227"/>
    <mergeCell ref="E221:E225"/>
    <mergeCell ref="E298:E299"/>
    <mergeCell ref="D301:D302"/>
    <mergeCell ref="E301:E302"/>
    <mergeCell ref="E303:E308"/>
    <mergeCell ref="E309:E311"/>
    <mergeCell ref="E267:E268"/>
    <mergeCell ref="E269:E272"/>
    <mergeCell ref="E273:E274"/>
    <mergeCell ref="E277:E279"/>
    <mergeCell ref="E281:E283"/>
    <mergeCell ref="E288:E290"/>
    <mergeCell ref="H247:H254"/>
    <mergeCell ref="K259:K260"/>
    <mergeCell ref="J259:J260"/>
    <mergeCell ref="I259:I260"/>
    <mergeCell ref="H259:H260"/>
    <mergeCell ref="C301:C318"/>
    <mergeCell ref="C319:C326"/>
    <mergeCell ref="C327:C328"/>
    <mergeCell ref="K243:K244"/>
    <mergeCell ref="J243:J244"/>
    <mergeCell ref="I243:I244"/>
    <mergeCell ref="H243:H244"/>
    <mergeCell ref="K247:K254"/>
    <mergeCell ref="J247:J254"/>
    <mergeCell ref="I247:I254"/>
    <mergeCell ref="E312:E316"/>
    <mergeCell ref="E317:E318"/>
    <mergeCell ref="E327:G327"/>
    <mergeCell ref="E328:G328"/>
    <mergeCell ref="C243:C263"/>
    <mergeCell ref="C264:C276"/>
    <mergeCell ref="C277:C287"/>
    <mergeCell ref="C297:C299"/>
    <mergeCell ref="E292:E294"/>
    <mergeCell ref="I277:I280"/>
    <mergeCell ref="H277:H280"/>
    <mergeCell ref="K281:K283"/>
    <mergeCell ref="J281:J283"/>
    <mergeCell ref="I281:I283"/>
    <mergeCell ref="H281:H283"/>
    <mergeCell ref="K261:K263"/>
    <mergeCell ref="J261:J263"/>
    <mergeCell ref="I261:I263"/>
    <mergeCell ref="H261:H263"/>
    <mergeCell ref="K273:K274"/>
    <mergeCell ref="J273:J274"/>
    <mergeCell ref="I273:I274"/>
    <mergeCell ref="H273:H274"/>
    <mergeCell ref="K269:K272"/>
    <mergeCell ref="J269:J272"/>
    <mergeCell ref="I269:I272"/>
    <mergeCell ref="H269:H272"/>
    <mergeCell ref="H264:H265"/>
    <mergeCell ref="I264:I265"/>
    <mergeCell ref="J264:J265"/>
    <mergeCell ref="K264:K265"/>
    <mergeCell ref="I321:I323"/>
    <mergeCell ref="H321:H323"/>
    <mergeCell ref="K298:K299"/>
    <mergeCell ref="J298:J299"/>
    <mergeCell ref="I298:I299"/>
    <mergeCell ref="H298:H299"/>
    <mergeCell ref="K310:K316"/>
    <mergeCell ref="J310:J316"/>
    <mergeCell ref="I310:I316"/>
    <mergeCell ref="H310:H316"/>
    <mergeCell ref="J317:J318"/>
    <mergeCell ref="H317:H318"/>
    <mergeCell ref="I317:I318"/>
    <mergeCell ref="K305:K308"/>
    <mergeCell ref="J305:J308"/>
    <mergeCell ref="I305:I308"/>
    <mergeCell ref="H305:H308"/>
    <mergeCell ref="K300:K302"/>
    <mergeCell ref="J300:J302"/>
    <mergeCell ref="I300:I302"/>
    <mergeCell ref="H300:H302"/>
    <mergeCell ref="B300:B328"/>
    <mergeCell ref="B243:B299"/>
    <mergeCell ref="I57:K76"/>
    <mergeCell ref="K286:K296"/>
    <mergeCell ref="J286:J296"/>
    <mergeCell ref="H286:H296"/>
    <mergeCell ref="I286:I296"/>
    <mergeCell ref="C68:C76"/>
    <mergeCell ref="C193:C201"/>
    <mergeCell ref="C288:C296"/>
    <mergeCell ref="E103:E104"/>
    <mergeCell ref="E233:E234"/>
    <mergeCell ref="E324:E325"/>
    <mergeCell ref="K256:K258"/>
    <mergeCell ref="J256:J258"/>
    <mergeCell ref="I256:I258"/>
    <mergeCell ref="H256:H258"/>
    <mergeCell ref="K325:K326"/>
    <mergeCell ref="J325:J326"/>
    <mergeCell ref="K319:K320"/>
    <mergeCell ref="J319:J320"/>
    <mergeCell ref="I319:I320"/>
    <mergeCell ref="H319:H320"/>
    <mergeCell ref="K321:K323"/>
  </mergeCells>
  <pageMargins left="0.7" right="0.7" top="0.75" bottom="0.75" header="0.3" footer="0.3"/>
  <headerFooter>
    <oddHeader>&amp;C&amp;"Calibri"&amp;12&amp;KFF0000 OFFICIAL&amp;1#_x000D_</oddHeader>
    <oddFooter>&amp;C_x000D_&amp;1#&amp;"Calibri"&amp;12&amp;KFF0000 OFFICIAL</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970BC-04AC-484F-B319-CE056CC91D4D}">
  <dimension ref="A1:Z115"/>
  <sheetViews>
    <sheetView topLeftCell="F1" zoomScale="80" zoomScaleNormal="80" workbookViewId="0">
      <selection activeCell="J14" sqref="J14:Y14"/>
    </sheetView>
  </sheetViews>
  <sheetFormatPr defaultColWidth="9" defaultRowHeight="14" x14ac:dyDescent="0.3"/>
  <cols>
    <col min="1" max="8" width="9" style="12"/>
    <col min="9" max="9" width="4.25" style="12" customWidth="1"/>
    <col min="10" max="10" width="15.58203125" style="12" customWidth="1"/>
    <col min="11" max="11" width="20.08203125" style="12" customWidth="1"/>
    <col min="12" max="12" width="10.33203125" style="12" customWidth="1"/>
    <col min="13" max="13" width="20.08203125" style="12" customWidth="1"/>
    <col min="14" max="14" width="37.58203125" style="12" customWidth="1"/>
    <col min="15" max="15" width="38" style="12" customWidth="1"/>
    <col min="16" max="16" width="11.33203125" style="12" bestFit="1" customWidth="1"/>
    <col min="17" max="17" width="12.33203125" style="12" bestFit="1" customWidth="1"/>
    <col min="18" max="18" width="8.58203125" style="12" customWidth="1"/>
    <col min="19" max="19" width="49.58203125" style="12" customWidth="1"/>
    <col min="20" max="20" width="30.33203125" style="12" customWidth="1"/>
    <col min="21" max="21" width="3.83203125" style="12" hidden="1" customWidth="1"/>
    <col min="22" max="22" width="12" style="12" hidden="1" customWidth="1"/>
    <col min="23" max="23" width="2.5" style="12" hidden="1" customWidth="1"/>
    <col min="24" max="24" width="2.5" style="12" customWidth="1"/>
    <col min="25" max="25" width="2.33203125" style="12" customWidth="1"/>
    <col min="26" max="26" width="2.83203125" style="12" customWidth="1"/>
    <col min="27" max="29" width="9" style="12"/>
    <col min="30" max="30" width="16.5" style="12" customWidth="1"/>
    <col min="31" max="16384" width="9" style="12"/>
  </cols>
  <sheetData>
    <row r="1" spans="1:26" s="12" customFormat="1" ht="14.25" customHeight="1" x14ac:dyDescent="0.3">
      <c r="A1" s="418"/>
      <c r="B1" s="418"/>
      <c r="C1" s="418"/>
      <c r="D1" s="418"/>
      <c r="E1" s="418"/>
      <c r="F1" s="418"/>
      <c r="G1" s="418"/>
      <c r="H1" s="418"/>
      <c r="I1" s="418"/>
      <c r="J1" s="418"/>
      <c r="K1" s="418"/>
      <c r="L1" s="418"/>
      <c r="M1" s="418"/>
      <c r="N1" s="418"/>
      <c r="O1" s="418"/>
      <c r="P1" s="418"/>
      <c r="Q1" s="418"/>
      <c r="R1" s="418"/>
      <c r="S1" s="418"/>
      <c r="T1" s="418"/>
      <c r="U1" s="418"/>
      <c r="V1" s="418"/>
      <c r="W1" s="418"/>
      <c r="X1" s="418"/>
      <c r="Y1" s="418"/>
      <c r="Z1" s="418"/>
    </row>
    <row r="2" spans="1:26" s="12" customFormat="1" ht="25" customHeight="1" x14ac:dyDescent="0.3">
      <c r="A2" s="418"/>
      <c r="B2" s="419" t="s">
        <v>810</v>
      </c>
      <c r="C2" s="419"/>
      <c r="D2" s="419"/>
      <c r="E2" s="419"/>
      <c r="F2" s="419"/>
      <c r="G2" s="419"/>
      <c r="H2" s="419"/>
      <c r="I2" s="419"/>
      <c r="J2" s="419"/>
      <c r="K2" s="419"/>
      <c r="L2" s="419"/>
      <c r="M2" s="419"/>
      <c r="N2" s="419"/>
      <c r="O2" s="419"/>
      <c r="P2" s="419"/>
      <c r="Q2" s="419"/>
      <c r="R2" s="419"/>
      <c r="S2" s="419"/>
      <c r="T2" s="419"/>
      <c r="U2" s="419"/>
      <c r="V2" s="419"/>
      <c r="W2" s="419"/>
      <c r="X2" s="419"/>
      <c r="Y2" s="419"/>
      <c r="Z2" s="419"/>
    </row>
    <row r="9" spans="1:26" s="12" customFormat="1" ht="14.5" thickBot="1" x14ac:dyDescent="0.35"/>
    <row r="10" spans="1:26" s="12" customFormat="1" ht="14.5" thickTop="1" x14ac:dyDescent="0.3">
      <c r="I10" s="420"/>
      <c r="J10" s="421"/>
      <c r="K10" s="421"/>
      <c r="L10" s="421"/>
      <c r="M10" s="421"/>
      <c r="N10" s="421"/>
      <c r="O10" s="421"/>
      <c r="P10" s="421"/>
      <c r="Q10" s="421"/>
      <c r="R10" s="421"/>
      <c r="S10" s="421"/>
      <c r="T10" s="421"/>
      <c r="U10" s="421"/>
      <c r="V10" s="421"/>
      <c r="W10" s="421"/>
      <c r="X10" s="421"/>
      <c r="Y10" s="421"/>
      <c r="Z10" s="422"/>
    </row>
    <row r="11" spans="1:26" s="12" customFormat="1" ht="18.5" x14ac:dyDescent="0.45">
      <c r="I11" s="423"/>
      <c r="J11" s="424" t="s">
        <v>811</v>
      </c>
      <c r="Z11" s="425"/>
    </row>
    <row r="12" spans="1:26" s="12" customFormat="1" x14ac:dyDescent="0.3">
      <c r="I12" s="423"/>
      <c r="Z12" s="425"/>
    </row>
    <row r="13" spans="1:26" s="12" customFormat="1" ht="30.65" customHeight="1" x14ac:dyDescent="0.3">
      <c r="I13" s="423"/>
      <c r="J13" s="426" t="s">
        <v>812</v>
      </c>
      <c r="K13" s="427"/>
      <c r="L13" s="427"/>
      <c r="M13" s="427"/>
      <c r="N13" s="427"/>
      <c r="O13" s="427"/>
      <c r="P13" s="427"/>
      <c r="Q13" s="427"/>
      <c r="R13" s="427"/>
      <c r="S13" s="427"/>
      <c r="T13" s="427"/>
      <c r="U13" s="427"/>
      <c r="V13" s="427"/>
      <c r="W13" s="427"/>
      <c r="X13" s="427"/>
      <c r="Y13" s="428"/>
      <c r="Z13" s="425"/>
    </row>
    <row r="14" spans="1:26" s="12" customFormat="1" ht="191.25" customHeight="1" x14ac:dyDescent="0.3">
      <c r="I14" s="423"/>
      <c r="J14" s="429" t="s">
        <v>813</v>
      </c>
      <c r="K14" s="430"/>
      <c r="L14" s="430"/>
      <c r="M14" s="430"/>
      <c r="N14" s="430"/>
      <c r="O14" s="430"/>
      <c r="P14" s="430"/>
      <c r="Q14" s="430"/>
      <c r="R14" s="430"/>
      <c r="S14" s="430"/>
      <c r="T14" s="430"/>
      <c r="U14" s="430"/>
      <c r="V14" s="430"/>
      <c r="W14" s="430"/>
      <c r="X14" s="430"/>
      <c r="Y14" s="431"/>
      <c r="Z14" s="425"/>
    </row>
    <row r="15" spans="1:26" s="12" customFormat="1" x14ac:dyDescent="0.3">
      <c r="I15" s="423"/>
      <c r="Z15" s="425"/>
    </row>
    <row r="16" spans="1:26" s="12" customFormat="1" ht="219" customHeight="1" x14ac:dyDescent="0.3">
      <c r="I16" s="423"/>
      <c r="Z16" s="425"/>
    </row>
    <row r="17" spans="9:26" s="12" customFormat="1" ht="36" customHeight="1" x14ac:dyDescent="0.35">
      <c r="I17" s="423"/>
      <c r="K17" s="432"/>
      <c r="L17" s="433" t="s">
        <v>814</v>
      </c>
      <c r="M17" s="433"/>
      <c r="N17" s="433"/>
      <c r="O17" s="433"/>
      <c r="P17" s="433"/>
      <c r="Q17" s="433"/>
      <c r="R17" s="433"/>
      <c r="S17" s="433"/>
      <c r="T17" s="433"/>
      <c r="U17" s="433"/>
      <c r="V17" s="433"/>
      <c r="Z17" s="425"/>
    </row>
    <row r="18" spans="9:26" s="12" customFormat="1" x14ac:dyDescent="0.3">
      <c r="I18" s="423"/>
      <c r="Z18" s="425"/>
    </row>
    <row r="19" spans="9:26" s="12" customFormat="1" ht="31.5" customHeight="1" x14ac:dyDescent="0.3">
      <c r="I19" s="423"/>
      <c r="J19" s="426" t="s">
        <v>815</v>
      </c>
      <c r="K19" s="427"/>
      <c r="L19" s="427"/>
      <c r="M19" s="427"/>
      <c r="N19" s="427"/>
      <c r="O19" s="427"/>
      <c r="P19" s="427"/>
      <c r="Q19" s="427"/>
      <c r="R19" s="427"/>
      <c r="S19" s="427"/>
      <c r="T19" s="427"/>
      <c r="U19" s="427"/>
      <c r="V19" s="427"/>
      <c r="W19" s="427"/>
      <c r="X19" s="427"/>
      <c r="Y19" s="428"/>
      <c r="Z19" s="425"/>
    </row>
    <row r="20" spans="9:26" s="12" customFormat="1" ht="87" customHeight="1" x14ac:dyDescent="0.3">
      <c r="I20" s="423"/>
      <c r="J20" s="429" t="s">
        <v>816</v>
      </c>
      <c r="K20" s="430"/>
      <c r="L20" s="430"/>
      <c r="M20" s="430"/>
      <c r="N20" s="430"/>
      <c r="O20" s="430"/>
      <c r="P20" s="430"/>
      <c r="Q20" s="430"/>
      <c r="R20" s="430"/>
      <c r="S20" s="430"/>
      <c r="T20" s="430"/>
      <c r="U20" s="430"/>
      <c r="V20" s="430"/>
      <c r="W20" s="430"/>
      <c r="X20" s="430"/>
      <c r="Y20" s="431"/>
      <c r="Z20" s="425"/>
    </row>
    <row r="21" spans="9:26" s="12" customFormat="1" ht="23.15" customHeight="1" x14ac:dyDescent="0.3">
      <c r="I21" s="423"/>
      <c r="Z21" s="425"/>
    </row>
    <row r="22" spans="9:26" s="12" customFormat="1" x14ac:dyDescent="0.3">
      <c r="I22" s="423"/>
      <c r="Z22" s="425"/>
    </row>
    <row r="23" spans="9:26" s="12" customFormat="1" x14ac:dyDescent="0.3">
      <c r="I23" s="423"/>
      <c r="Z23" s="425"/>
    </row>
    <row r="24" spans="9:26" s="12" customFormat="1" x14ac:dyDescent="0.3">
      <c r="I24" s="423"/>
      <c r="Z24" s="425"/>
    </row>
    <row r="25" spans="9:26" s="12" customFormat="1" x14ac:dyDescent="0.3">
      <c r="I25" s="423"/>
      <c r="Z25" s="425"/>
    </row>
    <row r="26" spans="9:26" s="12" customFormat="1" x14ac:dyDescent="0.3">
      <c r="I26" s="423"/>
      <c r="Z26" s="425"/>
    </row>
    <row r="27" spans="9:26" s="12" customFormat="1" x14ac:dyDescent="0.3">
      <c r="I27" s="423"/>
      <c r="Z27" s="425"/>
    </row>
    <row r="28" spans="9:26" s="12" customFormat="1" x14ac:dyDescent="0.3">
      <c r="I28" s="423"/>
      <c r="Z28" s="425"/>
    </row>
    <row r="29" spans="9:26" s="12" customFormat="1" x14ac:dyDescent="0.3">
      <c r="I29" s="423"/>
      <c r="Z29" s="425"/>
    </row>
    <row r="30" spans="9:26" s="12" customFormat="1" x14ac:dyDescent="0.3">
      <c r="I30" s="423"/>
      <c r="Z30" s="425"/>
    </row>
    <row r="31" spans="9:26" s="12" customFormat="1" x14ac:dyDescent="0.3">
      <c r="I31" s="423"/>
      <c r="Z31" s="425"/>
    </row>
    <row r="32" spans="9:26" s="12" customFormat="1" x14ac:dyDescent="0.3">
      <c r="I32" s="423"/>
      <c r="Z32" s="425"/>
    </row>
    <row r="33" spans="9:26" s="12" customFormat="1" x14ac:dyDescent="0.3">
      <c r="I33" s="423"/>
      <c r="Z33" s="425"/>
    </row>
    <row r="34" spans="9:26" s="12" customFormat="1" x14ac:dyDescent="0.3">
      <c r="I34" s="423"/>
      <c r="Z34" s="425"/>
    </row>
    <row r="35" spans="9:26" s="12" customFormat="1" x14ac:dyDescent="0.3">
      <c r="I35" s="423"/>
      <c r="Z35" s="425"/>
    </row>
    <row r="36" spans="9:26" s="12" customFormat="1" x14ac:dyDescent="0.3">
      <c r="I36" s="423"/>
      <c r="Z36" s="425"/>
    </row>
    <row r="37" spans="9:26" s="12" customFormat="1" ht="27.65" customHeight="1" x14ac:dyDescent="0.3">
      <c r="I37" s="423"/>
      <c r="K37" s="434"/>
      <c r="L37" s="435" t="s">
        <v>817</v>
      </c>
      <c r="M37" s="435"/>
      <c r="N37" s="435"/>
      <c r="O37" s="435"/>
      <c r="P37" s="435"/>
      <c r="Q37" s="435"/>
      <c r="R37" s="435"/>
      <c r="S37" s="435"/>
      <c r="T37" s="435"/>
      <c r="U37" s="435"/>
      <c r="V37" s="435"/>
      <c r="W37" s="435"/>
      <c r="Z37" s="425"/>
    </row>
    <row r="38" spans="9:26" s="12" customFormat="1" ht="14.5" thickBot="1" x14ac:dyDescent="0.35">
      <c r="I38" s="436"/>
      <c r="J38" s="437"/>
      <c r="K38" s="437"/>
      <c r="L38" s="437"/>
      <c r="M38" s="437"/>
      <c r="N38" s="437"/>
      <c r="O38" s="437"/>
      <c r="P38" s="437"/>
      <c r="Q38" s="437"/>
      <c r="R38" s="437"/>
      <c r="S38" s="437"/>
      <c r="T38" s="437"/>
      <c r="U38" s="437"/>
      <c r="V38" s="437"/>
      <c r="W38" s="437"/>
      <c r="X38" s="437"/>
      <c r="Y38" s="437"/>
      <c r="Z38" s="438"/>
    </row>
    <row r="39" spans="9:26" s="12" customFormat="1" ht="14.5" thickTop="1" x14ac:dyDescent="0.3"/>
    <row r="40" spans="9:26" s="12" customFormat="1" ht="14.5" thickBot="1" x14ac:dyDescent="0.35"/>
    <row r="41" spans="9:26" s="12" customFormat="1" ht="14.5" thickTop="1" x14ac:dyDescent="0.3">
      <c r="I41" s="420"/>
      <c r="J41" s="421"/>
      <c r="K41" s="421"/>
      <c r="L41" s="421"/>
      <c r="M41" s="421"/>
      <c r="N41" s="421"/>
      <c r="O41" s="421"/>
      <c r="P41" s="421"/>
      <c r="Q41" s="421"/>
      <c r="R41" s="421"/>
      <c r="S41" s="421"/>
      <c r="T41" s="421"/>
      <c r="U41" s="421"/>
      <c r="V41" s="421"/>
      <c r="W41" s="421"/>
      <c r="X41" s="421"/>
      <c r="Y41" s="421"/>
      <c r="Z41" s="422"/>
    </row>
    <row r="42" spans="9:26" s="12" customFormat="1" ht="18" x14ac:dyDescent="0.3">
      <c r="I42" s="423"/>
      <c r="J42" s="439" t="s">
        <v>818</v>
      </c>
      <c r="Z42" s="425"/>
    </row>
    <row r="43" spans="9:26" s="12" customFormat="1" x14ac:dyDescent="0.3">
      <c r="I43" s="423"/>
      <c r="Z43" s="425"/>
    </row>
    <row r="44" spans="9:26" s="12" customFormat="1" ht="39.75" customHeight="1" x14ac:dyDescent="0.3">
      <c r="I44" s="423"/>
      <c r="J44" s="440"/>
      <c r="K44" s="441" t="s">
        <v>513</v>
      </c>
      <c r="L44" s="442" t="s">
        <v>514</v>
      </c>
      <c r="M44" s="442" t="s">
        <v>515</v>
      </c>
      <c r="N44" s="443" t="s">
        <v>46</v>
      </c>
      <c r="O44" s="443"/>
      <c r="P44" s="442" t="s">
        <v>667</v>
      </c>
      <c r="Q44" s="442" t="s">
        <v>668</v>
      </c>
      <c r="R44" s="444" t="s">
        <v>670</v>
      </c>
      <c r="S44" s="444" t="s">
        <v>819</v>
      </c>
      <c r="T44" s="445" t="s">
        <v>820</v>
      </c>
      <c r="Z44" s="425"/>
    </row>
    <row r="45" spans="9:26" s="12" customFormat="1" ht="21" customHeight="1" x14ac:dyDescent="0.3">
      <c r="I45" s="423"/>
      <c r="J45" s="446"/>
      <c r="K45" s="447"/>
      <c r="L45" s="448"/>
      <c r="M45" s="447"/>
      <c r="N45" s="447"/>
      <c r="O45" s="447"/>
      <c r="P45" s="449">
        <v>2020</v>
      </c>
      <c r="Q45" s="449">
        <v>2024</v>
      </c>
      <c r="R45" s="450"/>
      <c r="S45" s="450"/>
      <c r="T45" s="450"/>
      <c r="Z45" s="425"/>
    </row>
    <row r="46" spans="9:26" s="12" customFormat="1" ht="30" customHeight="1" x14ac:dyDescent="0.3">
      <c r="I46" s="423"/>
      <c r="J46" s="451" t="s">
        <v>821</v>
      </c>
      <c r="K46" s="452" t="s">
        <v>518</v>
      </c>
      <c r="L46" s="453">
        <v>1</v>
      </c>
      <c r="M46" s="454" t="s">
        <v>519</v>
      </c>
      <c r="N46" s="455" t="s">
        <v>520</v>
      </c>
      <c r="O46" s="455"/>
      <c r="P46" s="456">
        <v>200000</v>
      </c>
      <c r="Q46" s="456">
        <v>200000</v>
      </c>
      <c r="R46" s="454" t="s">
        <v>521</v>
      </c>
      <c r="S46" s="454" t="s">
        <v>822</v>
      </c>
      <c r="T46" s="454" t="s">
        <v>823</v>
      </c>
      <c r="Z46" s="425"/>
    </row>
    <row r="47" spans="9:26" s="12" customFormat="1" ht="21.75" customHeight="1" x14ac:dyDescent="0.35">
      <c r="I47" s="423"/>
      <c r="J47" s="457"/>
      <c r="K47" s="458"/>
      <c r="L47" s="459"/>
      <c r="M47" s="460"/>
      <c r="N47" s="461" t="s">
        <v>824</v>
      </c>
      <c r="O47" s="461"/>
      <c r="P47" s="462"/>
      <c r="Q47" s="463"/>
      <c r="R47" s="460"/>
      <c r="S47" s="460" t="s">
        <v>825</v>
      </c>
      <c r="T47" s="460" t="s">
        <v>826</v>
      </c>
      <c r="Z47" s="425"/>
    </row>
    <row r="48" spans="9:26" s="12" customFormat="1" ht="17.25" customHeight="1" x14ac:dyDescent="0.35">
      <c r="I48" s="423"/>
      <c r="J48" s="464"/>
      <c r="K48" s="465"/>
      <c r="L48" s="466">
        <v>5</v>
      </c>
      <c r="M48" s="467" t="s">
        <v>827</v>
      </c>
      <c r="N48" s="467" t="s">
        <v>683</v>
      </c>
      <c r="O48" s="467"/>
      <c r="P48" s="467">
        <v>400</v>
      </c>
      <c r="Q48" s="468">
        <v>400</v>
      </c>
      <c r="R48" s="467" t="s">
        <v>521</v>
      </c>
      <c r="S48" s="467" t="s">
        <v>828</v>
      </c>
      <c r="T48" s="467" t="s">
        <v>823</v>
      </c>
      <c r="Z48" s="425"/>
    </row>
    <row r="49" spans="9:26" s="471" customFormat="1" ht="48" customHeight="1" x14ac:dyDescent="0.3">
      <c r="I49" s="469"/>
      <c r="J49" s="457"/>
      <c r="K49" s="452"/>
      <c r="L49" s="470">
        <v>7</v>
      </c>
      <c r="M49" s="460"/>
      <c r="N49" s="461" t="s">
        <v>799</v>
      </c>
      <c r="O49" s="461"/>
      <c r="P49" s="456">
        <v>200000</v>
      </c>
      <c r="Q49" s="456">
        <v>200000</v>
      </c>
      <c r="R49" s="460" t="s">
        <v>521</v>
      </c>
      <c r="S49" s="460"/>
      <c r="T49" s="460"/>
      <c r="Z49" s="472"/>
    </row>
    <row r="50" spans="9:26" s="12" customFormat="1" ht="35.25" customHeight="1" x14ac:dyDescent="0.35">
      <c r="I50" s="423"/>
      <c r="J50" s="457"/>
      <c r="K50" s="458"/>
      <c r="L50" s="470">
        <v>12</v>
      </c>
      <c r="M50" s="460"/>
      <c r="N50" s="460" t="s">
        <v>539</v>
      </c>
      <c r="O50" s="460"/>
      <c r="P50" s="456">
        <v>200000</v>
      </c>
      <c r="Q50" s="456">
        <v>200000</v>
      </c>
      <c r="R50" s="460" t="s">
        <v>521</v>
      </c>
      <c r="S50" s="460"/>
      <c r="T50" s="460"/>
      <c r="Z50" s="425"/>
    </row>
    <row r="51" spans="9:26" s="12" customFormat="1" ht="36.75" customHeight="1" x14ac:dyDescent="0.35">
      <c r="I51" s="423"/>
      <c r="J51" s="464"/>
      <c r="K51" s="458"/>
      <c r="L51" s="473">
        <v>13</v>
      </c>
      <c r="M51" s="467"/>
      <c r="N51" s="467" t="s">
        <v>540</v>
      </c>
      <c r="O51" s="467"/>
      <c r="P51" s="467" t="s">
        <v>829</v>
      </c>
      <c r="Q51" s="468" t="s">
        <v>829</v>
      </c>
      <c r="R51" s="467"/>
      <c r="S51" s="467" t="s">
        <v>830</v>
      </c>
      <c r="T51" s="467" t="s">
        <v>831</v>
      </c>
      <c r="Z51" s="425"/>
    </row>
    <row r="52" spans="9:26" s="12" customFormat="1" ht="29" x14ac:dyDescent="0.35">
      <c r="I52" s="423"/>
      <c r="J52" s="464"/>
      <c r="K52" s="465"/>
      <c r="L52" s="474">
        <v>14</v>
      </c>
      <c r="M52" s="475"/>
      <c r="N52" s="475" t="s">
        <v>832</v>
      </c>
      <c r="O52" s="475" t="s">
        <v>833</v>
      </c>
      <c r="P52" s="475">
        <v>2838</v>
      </c>
      <c r="Q52" s="475">
        <v>2838</v>
      </c>
      <c r="R52" s="475" t="s">
        <v>834</v>
      </c>
      <c r="S52" s="475" t="s">
        <v>835</v>
      </c>
      <c r="T52" s="475" t="s">
        <v>836</v>
      </c>
      <c r="Z52" s="425"/>
    </row>
    <row r="53" spans="9:26" s="12" customFormat="1" ht="28.5" customHeight="1" x14ac:dyDescent="0.35">
      <c r="I53" s="423"/>
      <c r="J53" s="464"/>
      <c r="K53" s="458"/>
      <c r="L53" s="470">
        <v>17</v>
      </c>
      <c r="M53" s="460" t="s">
        <v>547</v>
      </c>
      <c r="N53" s="476" t="s">
        <v>710</v>
      </c>
      <c r="O53" s="460" t="s">
        <v>711</v>
      </c>
      <c r="P53" s="460">
        <v>25</v>
      </c>
      <c r="Q53" s="476">
        <v>25</v>
      </c>
      <c r="R53" s="460" t="s">
        <v>521</v>
      </c>
      <c r="S53" s="460" t="s">
        <v>837</v>
      </c>
      <c r="T53" s="477" t="s">
        <v>831</v>
      </c>
      <c r="Z53" s="425"/>
    </row>
    <row r="54" spans="9:26" s="12" customFormat="1" ht="22.5" customHeight="1" x14ac:dyDescent="0.35">
      <c r="I54" s="423"/>
      <c r="J54" s="464"/>
      <c r="K54" s="458"/>
      <c r="L54" s="459"/>
      <c r="M54" s="460"/>
      <c r="N54" s="476"/>
      <c r="O54" s="460" t="s">
        <v>712</v>
      </c>
      <c r="P54" s="460">
        <v>400</v>
      </c>
      <c r="Q54" s="476">
        <v>400</v>
      </c>
      <c r="R54" s="460" t="s">
        <v>521</v>
      </c>
      <c r="S54" s="460"/>
      <c r="T54" s="477"/>
      <c r="Z54" s="425"/>
    </row>
    <row r="55" spans="9:26" s="12" customFormat="1" ht="22.5" customHeight="1" x14ac:dyDescent="0.35">
      <c r="I55" s="423"/>
      <c r="J55" s="464"/>
      <c r="K55" s="458"/>
      <c r="L55" s="459"/>
      <c r="M55" s="460"/>
      <c r="N55" s="476" t="s">
        <v>713</v>
      </c>
      <c r="O55" s="460" t="s">
        <v>714</v>
      </c>
      <c r="P55" s="456">
        <v>200000</v>
      </c>
      <c r="Q55" s="456">
        <v>200000</v>
      </c>
      <c r="R55" s="460" t="s">
        <v>521</v>
      </c>
      <c r="S55" s="460"/>
      <c r="T55" s="460"/>
      <c r="X55" s="478"/>
      <c r="Y55" s="478"/>
      <c r="Z55" s="479"/>
    </row>
    <row r="56" spans="9:26" s="12" customFormat="1" ht="22.5" customHeight="1" x14ac:dyDescent="0.35">
      <c r="I56" s="423"/>
      <c r="J56" s="464"/>
      <c r="K56" s="458"/>
      <c r="L56" s="459"/>
      <c r="M56" s="460"/>
      <c r="N56" s="476" t="s">
        <v>707</v>
      </c>
      <c r="O56" s="460" t="s">
        <v>708</v>
      </c>
      <c r="P56" s="460">
        <f>200000-SUM(P53,P54,P57)</f>
        <v>198075</v>
      </c>
      <c r="Q56" s="460">
        <f>200000-SUM(Q53,Q54,Q57)</f>
        <v>198075</v>
      </c>
      <c r="R56" s="460" t="s">
        <v>521</v>
      </c>
      <c r="S56" s="460"/>
      <c r="T56" s="460"/>
      <c r="X56" s="478"/>
      <c r="Y56" s="478"/>
      <c r="Z56" s="479"/>
    </row>
    <row r="57" spans="9:26" s="12" customFormat="1" ht="22.5" customHeight="1" x14ac:dyDescent="0.35">
      <c r="I57" s="423"/>
      <c r="J57" s="464"/>
      <c r="K57" s="458"/>
      <c r="L57" s="459"/>
      <c r="M57" s="460"/>
      <c r="N57" s="476" t="s">
        <v>715</v>
      </c>
      <c r="O57" s="460" t="s">
        <v>716</v>
      </c>
      <c r="P57" s="460">
        <v>1500</v>
      </c>
      <c r="Q57" s="476">
        <v>1500</v>
      </c>
      <c r="R57" s="460" t="s">
        <v>521</v>
      </c>
      <c r="S57" s="460"/>
      <c r="T57" s="460"/>
      <c r="X57" s="478"/>
      <c r="Y57" s="478"/>
      <c r="Z57" s="479"/>
    </row>
    <row r="58" spans="9:26" s="12" customFormat="1" ht="33.75" customHeight="1" thickBot="1" x14ac:dyDescent="0.4">
      <c r="I58" s="423"/>
      <c r="J58" s="464"/>
      <c r="K58" s="458"/>
      <c r="L58" s="459"/>
      <c r="M58" s="460"/>
      <c r="N58" s="476" t="s">
        <v>719</v>
      </c>
      <c r="O58" s="460" t="s">
        <v>720</v>
      </c>
      <c r="P58" s="480">
        <v>75</v>
      </c>
      <c r="Q58" s="476">
        <v>75</v>
      </c>
      <c r="R58" s="460" t="s">
        <v>521</v>
      </c>
      <c r="S58" s="460"/>
      <c r="T58" s="460"/>
      <c r="X58" s="478"/>
      <c r="Y58" s="478"/>
      <c r="Z58" s="479"/>
    </row>
    <row r="59" spans="9:26" s="12" customFormat="1" ht="31.5" customHeight="1" thickTop="1" x14ac:dyDescent="0.35">
      <c r="I59" s="423"/>
      <c r="J59" s="464"/>
      <c r="K59" s="481" t="s">
        <v>556</v>
      </c>
      <c r="L59" s="482">
        <v>22</v>
      </c>
      <c r="M59" s="483" t="s">
        <v>173</v>
      </c>
      <c r="N59" s="484" t="s">
        <v>557</v>
      </c>
      <c r="O59" s="483" t="s">
        <v>711</v>
      </c>
      <c r="P59" s="483">
        <v>30</v>
      </c>
      <c r="Q59" s="484">
        <v>25</v>
      </c>
      <c r="R59" s="483" t="s">
        <v>838</v>
      </c>
      <c r="S59" s="485" t="s">
        <v>839</v>
      </c>
      <c r="T59" s="485" t="s">
        <v>831</v>
      </c>
      <c r="X59" s="478"/>
      <c r="Y59" s="478"/>
      <c r="Z59" s="479"/>
    </row>
    <row r="60" spans="9:26" s="12" customFormat="1" ht="19.5" customHeight="1" x14ac:dyDescent="0.35">
      <c r="I60" s="423"/>
      <c r="J60" s="464"/>
      <c r="K60" s="458"/>
      <c r="L60" s="459">
        <v>23</v>
      </c>
      <c r="M60" s="460"/>
      <c r="N60" s="476" t="s">
        <v>840</v>
      </c>
      <c r="O60" s="460" t="s">
        <v>714</v>
      </c>
      <c r="P60" s="460">
        <v>4.7</v>
      </c>
      <c r="Q60" s="476">
        <v>6.7</v>
      </c>
      <c r="R60" s="460" t="s">
        <v>841</v>
      </c>
      <c r="S60" s="477"/>
      <c r="T60" s="477"/>
      <c r="X60" s="478"/>
      <c r="Y60" s="478"/>
      <c r="Z60" s="479"/>
    </row>
    <row r="61" spans="9:26" s="12" customFormat="1" ht="19.5" customHeight="1" x14ac:dyDescent="0.35">
      <c r="I61" s="423"/>
      <c r="J61" s="464"/>
      <c r="K61" s="458"/>
      <c r="L61" s="459">
        <v>24</v>
      </c>
      <c r="M61" s="460"/>
      <c r="N61" s="476" t="s">
        <v>562</v>
      </c>
      <c r="O61" s="460" t="s">
        <v>708</v>
      </c>
      <c r="P61" s="460">
        <v>35</v>
      </c>
      <c r="Q61" s="476">
        <v>35</v>
      </c>
      <c r="R61" s="460" t="s">
        <v>563</v>
      </c>
      <c r="S61" s="477"/>
      <c r="T61" s="460"/>
      <c r="X61" s="478"/>
      <c r="Y61" s="478"/>
      <c r="Z61" s="479"/>
    </row>
    <row r="62" spans="9:26" s="12" customFormat="1" ht="19.5" customHeight="1" thickBot="1" x14ac:dyDescent="0.4">
      <c r="I62" s="423"/>
      <c r="J62" s="464"/>
      <c r="K62" s="458"/>
      <c r="L62" s="486"/>
      <c r="M62" s="475"/>
      <c r="N62" s="487"/>
      <c r="O62" s="475" t="s">
        <v>716</v>
      </c>
      <c r="P62" s="475">
        <v>65</v>
      </c>
      <c r="Q62" s="487">
        <v>70</v>
      </c>
      <c r="R62" s="475" t="s">
        <v>563</v>
      </c>
      <c r="S62" s="488"/>
      <c r="T62" s="475"/>
      <c r="X62" s="478"/>
      <c r="Y62" s="478"/>
      <c r="Z62" s="479"/>
    </row>
    <row r="63" spans="9:26" s="12" customFormat="1" ht="34.5" customHeight="1" thickTop="1" x14ac:dyDescent="0.35">
      <c r="I63" s="423"/>
      <c r="J63" s="464"/>
      <c r="K63" s="458"/>
      <c r="L63" s="470">
        <v>27</v>
      </c>
      <c r="M63" s="460" t="s">
        <v>190</v>
      </c>
      <c r="N63" s="461" t="s">
        <v>842</v>
      </c>
      <c r="O63" s="460" t="s">
        <v>711</v>
      </c>
      <c r="P63" s="460" t="s">
        <v>829</v>
      </c>
      <c r="Q63" s="476" t="s">
        <v>829</v>
      </c>
      <c r="R63" s="460"/>
      <c r="S63" s="477" t="s">
        <v>839</v>
      </c>
      <c r="T63" s="485" t="s">
        <v>831</v>
      </c>
      <c r="X63" s="478"/>
      <c r="Y63" s="478"/>
      <c r="Z63" s="479"/>
    </row>
    <row r="64" spans="9:26" s="12" customFormat="1" ht="18.75" customHeight="1" x14ac:dyDescent="0.35">
      <c r="I64" s="423"/>
      <c r="J64" s="464"/>
      <c r="K64" s="458"/>
      <c r="L64" s="459"/>
      <c r="M64" s="460"/>
      <c r="N64" s="461"/>
      <c r="O64" s="460" t="s">
        <v>714</v>
      </c>
      <c r="P64" s="460" t="s">
        <v>829</v>
      </c>
      <c r="Q64" s="476" t="s">
        <v>829</v>
      </c>
      <c r="R64" s="460"/>
      <c r="S64" s="477"/>
      <c r="T64" s="477"/>
      <c r="X64" s="478"/>
      <c r="Y64" s="478"/>
      <c r="Z64" s="479"/>
    </row>
    <row r="65" spans="6:26" s="12" customFormat="1" ht="18.75" customHeight="1" x14ac:dyDescent="0.35">
      <c r="I65" s="423"/>
      <c r="J65" s="464"/>
      <c r="K65" s="458"/>
      <c r="L65" s="459"/>
      <c r="M65" s="460"/>
      <c r="N65" s="461"/>
      <c r="O65" s="460" t="s">
        <v>712</v>
      </c>
      <c r="P65" s="460">
        <v>27</v>
      </c>
      <c r="Q65" s="476">
        <v>30</v>
      </c>
      <c r="R65" s="460" t="s">
        <v>744</v>
      </c>
      <c r="S65" s="477"/>
      <c r="T65" s="460"/>
      <c r="X65" s="478"/>
      <c r="Y65" s="478"/>
      <c r="Z65" s="479"/>
    </row>
    <row r="66" spans="6:26" s="12" customFormat="1" ht="18.75" customHeight="1" x14ac:dyDescent="0.35">
      <c r="I66" s="423"/>
      <c r="J66" s="464"/>
      <c r="K66" s="458"/>
      <c r="L66" s="459"/>
      <c r="M66" s="460"/>
      <c r="N66" s="461"/>
      <c r="O66" s="460" t="s">
        <v>714</v>
      </c>
      <c r="P66" s="460" t="s">
        <v>829</v>
      </c>
      <c r="Q66" s="476" t="s">
        <v>829</v>
      </c>
      <c r="R66" s="460"/>
      <c r="S66" s="477"/>
      <c r="T66" s="460"/>
      <c r="X66" s="478"/>
      <c r="Y66" s="478"/>
      <c r="Z66" s="479"/>
    </row>
    <row r="67" spans="6:26" s="12" customFormat="1" ht="18.75" customHeight="1" x14ac:dyDescent="0.35">
      <c r="I67" s="423"/>
      <c r="J67" s="464"/>
      <c r="K67" s="458"/>
      <c r="L67" s="459"/>
      <c r="M67" s="460"/>
      <c r="N67" s="461"/>
      <c r="O67" s="460" t="s">
        <v>716</v>
      </c>
      <c r="P67" s="460">
        <v>15</v>
      </c>
      <c r="Q67" s="476">
        <v>16</v>
      </c>
      <c r="R67" s="460" t="s">
        <v>744</v>
      </c>
      <c r="S67" s="460"/>
      <c r="T67" s="460"/>
      <c r="U67" s="489"/>
      <c r="V67" s="489"/>
      <c r="W67" s="489"/>
      <c r="X67" s="478"/>
      <c r="Y67" s="478"/>
      <c r="Z67" s="479"/>
    </row>
    <row r="68" spans="6:26" s="12" customFormat="1" ht="32.25" customHeight="1" x14ac:dyDescent="0.35">
      <c r="I68" s="423"/>
      <c r="J68" s="464"/>
      <c r="K68" s="458"/>
      <c r="L68" s="459"/>
      <c r="M68" s="460"/>
      <c r="N68" s="461"/>
      <c r="O68" s="460" t="s">
        <v>720</v>
      </c>
      <c r="P68" s="460" t="s">
        <v>829</v>
      </c>
      <c r="Q68" s="476" t="s">
        <v>829</v>
      </c>
      <c r="R68" s="460"/>
      <c r="S68" s="460"/>
      <c r="T68" s="460"/>
      <c r="U68" s="490"/>
      <c r="V68" s="490"/>
      <c r="W68" s="490"/>
      <c r="X68" s="478"/>
      <c r="Y68" s="478"/>
      <c r="Z68" s="479"/>
    </row>
    <row r="69" spans="6:26" s="12" customFormat="1" ht="33" customHeight="1" x14ac:dyDescent="0.35">
      <c r="I69" s="423"/>
      <c r="J69" s="464"/>
      <c r="K69" s="458"/>
      <c r="L69" s="470">
        <v>30</v>
      </c>
      <c r="M69" s="460"/>
      <c r="N69" s="461" t="s">
        <v>746</v>
      </c>
      <c r="O69" s="476" t="s">
        <v>747</v>
      </c>
      <c r="P69" s="460">
        <v>1</v>
      </c>
      <c r="Q69" s="476">
        <v>2</v>
      </c>
      <c r="R69" s="460" t="s">
        <v>784</v>
      </c>
      <c r="S69" s="460" t="s">
        <v>843</v>
      </c>
      <c r="T69" s="491" t="s">
        <v>844</v>
      </c>
      <c r="U69" s="492"/>
      <c r="V69" s="492"/>
      <c r="W69" s="492"/>
      <c r="X69" s="478"/>
      <c r="Y69" s="478"/>
      <c r="Z69" s="479"/>
    </row>
    <row r="70" spans="6:26" s="12" customFormat="1" ht="14.25" customHeight="1" x14ac:dyDescent="0.35">
      <c r="I70" s="423"/>
      <c r="J70" s="464"/>
      <c r="K70" s="458"/>
      <c r="L70" s="459"/>
      <c r="M70" s="460"/>
      <c r="N70" s="461"/>
      <c r="O70" s="476" t="s">
        <v>749</v>
      </c>
      <c r="P70" s="460">
        <v>3</v>
      </c>
      <c r="Q70" s="476">
        <v>4</v>
      </c>
      <c r="R70" s="460" t="s">
        <v>784</v>
      </c>
      <c r="S70" s="460"/>
      <c r="T70" s="491"/>
      <c r="X70" s="478"/>
      <c r="Y70" s="478"/>
      <c r="Z70" s="479"/>
    </row>
    <row r="71" spans="6:26" s="12" customFormat="1" ht="14.25" customHeight="1" thickBot="1" x14ac:dyDescent="0.4">
      <c r="I71" s="423"/>
      <c r="J71" s="464"/>
      <c r="K71" s="458"/>
      <c r="L71" s="459"/>
      <c r="M71" s="460"/>
      <c r="N71" s="461"/>
      <c r="O71" s="476" t="s">
        <v>750</v>
      </c>
      <c r="P71" s="460">
        <v>15</v>
      </c>
      <c r="Q71" s="476">
        <v>18</v>
      </c>
      <c r="R71" s="460" t="s">
        <v>784</v>
      </c>
      <c r="S71" s="460"/>
      <c r="T71" s="491"/>
      <c r="U71" s="437"/>
      <c r="V71" s="437"/>
      <c r="W71" s="437"/>
      <c r="X71" s="478"/>
      <c r="Y71" s="478"/>
      <c r="Z71" s="479"/>
    </row>
    <row r="72" spans="6:26" s="12" customFormat="1" ht="14.25" customHeight="1" thickTop="1" x14ac:dyDescent="0.35">
      <c r="I72" s="423"/>
      <c r="J72" s="464"/>
      <c r="K72" s="458"/>
      <c r="L72" s="459"/>
      <c r="M72" s="460"/>
      <c r="N72" s="461"/>
      <c r="O72" s="476" t="s">
        <v>751</v>
      </c>
      <c r="P72" s="460">
        <v>0</v>
      </c>
      <c r="Q72" s="476">
        <v>0</v>
      </c>
      <c r="R72" s="460" t="s">
        <v>784</v>
      </c>
      <c r="S72" s="460"/>
      <c r="T72" s="491"/>
      <c r="X72" s="478"/>
      <c r="Y72" s="478"/>
      <c r="Z72" s="479"/>
    </row>
    <row r="73" spans="6:26" s="12" customFormat="1" ht="14.25" customHeight="1" thickBot="1" x14ac:dyDescent="0.4">
      <c r="I73" s="423"/>
      <c r="J73" s="464"/>
      <c r="K73" s="458"/>
      <c r="L73" s="459"/>
      <c r="M73" s="460"/>
      <c r="N73" s="461"/>
      <c r="O73" s="476" t="s">
        <v>752</v>
      </c>
      <c r="P73" s="460">
        <v>0</v>
      </c>
      <c r="Q73" s="476">
        <v>0</v>
      </c>
      <c r="R73" s="460" t="s">
        <v>784</v>
      </c>
      <c r="S73" s="460"/>
      <c r="T73" s="491"/>
      <c r="X73" s="478"/>
      <c r="Y73" s="478"/>
      <c r="Z73" s="479"/>
    </row>
    <row r="74" spans="6:26" s="12" customFormat="1" ht="18" customHeight="1" thickTop="1" x14ac:dyDescent="0.35">
      <c r="I74" s="423"/>
      <c r="J74" s="464"/>
      <c r="K74" s="458"/>
      <c r="L74" s="459"/>
      <c r="M74" s="460"/>
      <c r="N74" s="461"/>
      <c r="O74" s="476" t="s">
        <v>753</v>
      </c>
      <c r="P74" s="460">
        <v>12</v>
      </c>
      <c r="Q74" s="476">
        <v>20</v>
      </c>
      <c r="R74" s="460" t="s">
        <v>784</v>
      </c>
      <c r="S74" s="460"/>
      <c r="T74" s="493"/>
      <c r="U74" s="421"/>
      <c r="V74" s="421"/>
      <c r="W74" s="421"/>
      <c r="X74" s="478"/>
      <c r="Y74" s="478"/>
      <c r="Z74" s="479"/>
    </row>
    <row r="75" spans="6:26" s="12" customFormat="1" ht="34.5" customHeight="1" x14ac:dyDescent="0.35">
      <c r="I75" s="423"/>
      <c r="J75" s="464"/>
      <c r="K75" s="458"/>
      <c r="L75" s="473">
        <v>31</v>
      </c>
      <c r="M75" s="467" t="s">
        <v>201</v>
      </c>
      <c r="N75" s="467" t="s">
        <v>845</v>
      </c>
      <c r="O75" s="467" t="s">
        <v>711</v>
      </c>
      <c r="P75" s="467" t="s">
        <v>829</v>
      </c>
      <c r="Q75" s="468" t="s">
        <v>829</v>
      </c>
      <c r="R75" s="467"/>
      <c r="S75" s="494" t="s">
        <v>839</v>
      </c>
      <c r="T75" s="494" t="s">
        <v>846</v>
      </c>
      <c r="X75" s="478"/>
      <c r="Y75" s="478"/>
      <c r="Z75" s="479"/>
    </row>
    <row r="76" spans="6:26" s="12" customFormat="1" ht="18" customHeight="1" x14ac:dyDescent="0.35">
      <c r="I76" s="423"/>
      <c r="J76" s="464"/>
      <c r="K76" s="458"/>
      <c r="L76" s="459"/>
      <c r="M76" s="460"/>
      <c r="N76" s="461"/>
      <c r="O76" s="460" t="s">
        <v>712</v>
      </c>
      <c r="P76" s="460">
        <f>400*0.6</f>
        <v>240</v>
      </c>
      <c r="Q76" s="460">
        <f>400*0.6</f>
        <v>240</v>
      </c>
      <c r="R76" s="460" t="s">
        <v>521</v>
      </c>
      <c r="S76" s="477"/>
      <c r="T76" s="477"/>
      <c r="X76" s="478"/>
      <c r="Y76" s="478"/>
      <c r="Z76" s="479"/>
    </row>
    <row r="77" spans="6:26" s="12" customFormat="1" ht="18" customHeight="1" x14ac:dyDescent="0.35">
      <c r="F77" s="18"/>
      <c r="I77" s="423"/>
      <c r="J77" s="464"/>
      <c r="K77" s="458"/>
      <c r="L77" s="459"/>
      <c r="M77" s="460"/>
      <c r="N77" s="476"/>
      <c r="O77" s="460" t="s">
        <v>708</v>
      </c>
      <c r="P77" s="495">
        <f>P60*0.7</f>
        <v>3.29</v>
      </c>
      <c r="Q77" s="476">
        <f>Q60*0.8</f>
        <v>5.36</v>
      </c>
      <c r="R77" s="460" t="s">
        <v>521</v>
      </c>
      <c r="S77" s="477"/>
      <c r="T77" s="460"/>
      <c r="U77" s="496"/>
      <c r="V77" s="496"/>
      <c r="W77" s="496"/>
      <c r="X77" s="478"/>
      <c r="Y77" s="478"/>
      <c r="Z77" s="479"/>
    </row>
    <row r="78" spans="6:26" s="12" customFormat="1" ht="18" customHeight="1" thickBot="1" x14ac:dyDescent="0.4">
      <c r="I78" s="423"/>
      <c r="J78" s="464"/>
      <c r="K78" s="458"/>
      <c r="L78" s="459"/>
      <c r="M78" s="460"/>
      <c r="N78" s="461"/>
      <c r="O78" s="460" t="s">
        <v>716</v>
      </c>
      <c r="P78" s="460">
        <f>P61*0.85</f>
        <v>29.75</v>
      </c>
      <c r="Q78" s="460">
        <f>Q61*0.85</f>
        <v>29.75</v>
      </c>
      <c r="R78" s="460" t="s">
        <v>521</v>
      </c>
      <c r="S78" s="477"/>
      <c r="T78" s="460"/>
      <c r="U78" s="437"/>
      <c r="V78" s="437"/>
      <c r="W78" s="437"/>
      <c r="X78" s="478"/>
      <c r="Y78" s="478"/>
      <c r="Z78" s="479"/>
    </row>
    <row r="79" spans="6:26" s="12" customFormat="1" ht="33.75" customHeight="1" thickTop="1" x14ac:dyDescent="0.35">
      <c r="I79" s="423"/>
      <c r="J79" s="464"/>
      <c r="K79" s="458"/>
      <c r="L79" s="459"/>
      <c r="M79" s="460"/>
      <c r="N79" s="497"/>
      <c r="O79" s="498" t="s">
        <v>720</v>
      </c>
      <c r="P79" s="498">
        <f>P62*0.8</f>
        <v>52</v>
      </c>
      <c r="Q79" s="499">
        <f>Q62*0.9</f>
        <v>63</v>
      </c>
      <c r="R79" s="498" t="s">
        <v>521</v>
      </c>
      <c r="S79" s="498"/>
      <c r="T79" s="498"/>
      <c r="X79" s="478"/>
      <c r="Y79" s="478"/>
      <c r="Z79" s="479"/>
    </row>
    <row r="80" spans="6:26" s="12" customFormat="1" ht="17.25" customHeight="1" thickBot="1" x14ac:dyDescent="0.4">
      <c r="I80" s="423"/>
      <c r="J80" s="464"/>
      <c r="K80" s="500"/>
      <c r="L80" s="501">
        <v>34</v>
      </c>
      <c r="M80" s="502" t="s">
        <v>579</v>
      </c>
      <c r="N80" s="503" t="s">
        <v>580</v>
      </c>
      <c r="O80" s="504"/>
      <c r="P80" s="504" t="s">
        <v>829</v>
      </c>
      <c r="Q80" s="505" t="s">
        <v>829</v>
      </c>
      <c r="R80" s="504"/>
      <c r="S80" s="504" t="s">
        <v>843</v>
      </c>
      <c r="T80" s="504" t="s">
        <v>831</v>
      </c>
      <c r="X80" s="478"/>
      <c r="Y80" s="478"/>
      <c r="Z80" s="479"/>
    </row>
    <row r="81" spans="9:26" s="12" customFormat="1" ht="47.25" customHeight="1" thickTop="1" thickBot="1" x14ac:dyDescent="0.4">
      <c r="I81" s="423"/>
      <c r="J81" s="464"/>
      <c r="K81" s="506" t="s">
        <v>582</v>
      </c>
      <c r="L81" s="482">
        <v>35</v>
      </c>
      <c r="M81" s="460" t="s">
        <v>847</v>
      </c>
      <c r="N81" s="483" t="s">
        <v>583</v>
      </c>
      <c r="O81" s="507"/>
      <c r="P81" s="483">
        <v>0</v>
      </c>
      <c r="Q81" s="484">
        <v>0</v>
      </c>
      <c r="R81" s="483" t="s">
        <v>848</v>
      </c>
      <c r="S81" s="485" t="s">
        <v>849</v>
      </c>
      <c r="T81" s="483" t="s">
        <v>850</v>
      </c>
      <c r="X81" s="478"/>
      <c r="Y81" s="478"/>
      <c r="Z81" s="479"/>
    </row>
    <row r="82" spans="9:26" s="12" customFormat="1" ht="30.75" customHeight="1" thickTop="1" x14ac:dyDescent="0.35">
      <c r="I82" s="423"/>
      <c r="J82" s="464"/>
      <c r="K82" s="508"/>
      <c r="L82" s="470">
        <v>36</v>
      </c>
      <c r="M82" s="476" t="s">
        <v>851</v>
      </c>
      <c r="N82" s="460" t="s">
        <v>852</v>
      </c>
      <c r="O82" s="461"/>
      <c r="P82" s="460">
        <v>2000</v>
      </c>
      <c r="Q82" s="476">
        <v>1700</v>
      </c>
      <c r="R82" s="460" t="s">
        <v>848</v>
      </c>
      <c r="S82" s="477"/>
      <c r="T82" s="477"/>
      <c r="U82" s="509"/>
      <c r="V82" s="509"/>
      <c r="W82" s="509"/>
      <c r="X82" s="478"/>
      <c r="Y82" s="478"/>
      <c r="Z82" s="479"/>
    </row>
    <row r="83" spans="9:26" s="12" customFormat="1" ht="21.75" customHeight="1" x14ac:dyDescent="0.35">
      <c r="I83" s="423"/>
      <c r="J83" s="464"/>
      <c r="K83" s="508"/>
      <c r="L83" s="470">
        <v>38</v>
      </c>
      <c r="M83" s="460" t="s">
        <v>853</v>
      </c>
      <c r="N83" s="461" t="s">
        <v>854</v>
      </c>
      <c r="O83" s="460" t="s">
        <v>708</v>
      </c>
      <c r="P83" s="460">
        <v>1.5</v>
      </c>
      <c r="Q83" s="476">
        <v>1.5</v>
      </c>
      <c r="R83" s="460" t="s">
        <v>855</v>
      </c>
      <c r="S83" s="477"/>
      <c r="T83" s="477"/>
      <c r="X83" s="478"/>
      <c r="Y83" s="478"/>
      <c r="Z83" s="479"/>
    </row>
    <row r="84" spans="9:26" s="12" customFormat="1" ht="21" customHeight="1" x14ac:dyDescent="0.35">
      <c r="I84" s="423"/>
      <c r="J84" s="464"/>
      <c r="K84" s="508"/>
      <c r="L84" s="470"/>
      <c r="M84" s="460" t="s">
        <v>853</v>
      </c>
      <c r="N84" s="461" t="s">
        <v>856</v>
      </c>
      <c r="O84" s="460" t="s">
        <v>708</v>
      </c>
      <c r="P84" s="460">
        <v>35</v>
      </c>
      <c r="Q84" s="461">
        <v>35</v>
      </c>
      <c r="R84" s="460" t="s">
        <v>855</v>
      </c>
      <c r="S84" s="477"/>
      <c r="T84" s="477"/>
      <c r="X84" s="478"/>
      <c r="Y84" s="478"/>
      <c r="Z84" s="479"/>
    </row>
    <row r="85" spans="9:26" s="12" customFormat="1" ht="34.5" customHeight="1" x14ac:dyDescent="0.35">
      <c r="I85" s="423"/>
      <c r="J85" s="464"/>
      <c r="K85" s="508"/>
      <c r="L85" s="470">
        <v>39</v>
      </c>
      <c r="M85" s="460" t="s">
        <v>592</v>
      </c>
      <c r="N85" s="461" t="s">
        <v>762</v>
      </c>
      <c r="O85" s="461"/>
      <c r="P85" s="460" t="s">
        <v>829</v>
      </c>
      <c r="Q85" s="476" t="s">
        <v>829</v>
      </c>
      <c r="R85" s="460"/>
      <c r="S85" s="477"/>
      <c r="T85" s="477"/>
      <c r="U85" s="489"/>
      <c r="V85" s="489"/>
      <c r="W85" s="489"/>
      <c r="X85" s="478"/>
      <c r="Y85" s="478"/>
      <c r="Z85" s="479"/>
    </row>
    <row r="86" spans="9:26" s="12" customFormat="1" ht="18" customHeight="1" x14ac:dyDescent="0.35">
      <c r="I86" s="423"/>
      <c r="J86" s="464"/>
      <c r="K86" s="508"/>
      <c r="L86" s="470">
        <v>42</v>
      </c>
      <c r="M86" s="460" t="s">
        <v>597</v>
      </c>
      <c r="N86" s="461" t="s">
        <v>766</v>
      </c>
      <c r="O86" s="461"/>
      <c r="P86" s="460">
        <v>1.5</v>
      </c>
      <c r="Q86" s="476">
        <v>1.5</v>
      </c>
      <c r="R86" s="460" t="s">
        <v>857</v>
      </c>
      <c r="S86" s="477"/>
      <c r="T86" s="477"/>
      <c r="U86" s="510"/>
      <c r="V86" s="510"/>
      <c r="W86" s="510"/>
      <c r="X86" s="478"/>
      <c r="Y86" s="478"/>
      <c r="Z86" s="479"/>
    </row>
    <row r="87" spans="9:26" s="12" customFormat="1" ht="16.5" customHeight="1" thickBot="1" x14ac:dyDescent="0.4">
      <c r="I87" s="423"/>
      <c r="J87" s="464"/>
      <c r="K87" s="511"/>
      <c r="L87" s="470"/>
      <c r="M87" s="480"/>
      <c r="N87" s="461" t="s">
        <v>833</v>
      </c>
      <c r="O87" s="480"/>
      <c r="P87" s="460">
        <v>2838</v>
      </c>
      <c r="Q87" s="480">
        <v>2838</v>
      </c>
      <c r="R87" s="460" t="s">
        <v>834</v>
      </c>
      <c r="S87" s="512"/>
      <c r="T87" s="460"/>
      <c r="X87" s="513"/>
      <c r="Y87" s="513"/>
      <c r="Z87" s="514"/>
    </row>
    <row r="88" spans="9:26" s="12" customFormat="1" ht="30" customHeight="1" thickTop="1" thickBot="1" x14ac:dyDescent="0.35">
      <c r="I88" s="423"/>
      <c r="J88" s="515" t="s">
        <v>858</v>
      </c>
      <c r="K88" s="516" t="s">
        <v>769</v>
      </c>
      <c r="L88" s="482">
        <v>59</v>
      </c>
      <c r="M88" s="476" t="s">
        <v>622</v>
      </c>
      <c r="N88" s="483" t="s">
        <v>859</v>
      </c>
      <c r="O88" s="476"/>
      <c r="P88" s="483">
        <v>0</v>
      </c>
      <c r="Q88" s="476">
        <v>0</v>
      </c>
      <c r="R88" s="483" t="s">
        <v>860</v>
      </c>
      <c r="S88" s="460" t="s">
        <v>861</v>
      </c>
      <c r="T88" s="485" t="s">
        <v>862</v>
      </c>
      <c r="U88" s="517"/>
      <c r="V88" s="517"/>
      <c r="W88" s="517"/>
      <c r="X88" s="513"/>
      <c r="Y88" s="513"/>
      <c r="Z88" s="514"/>
    </row>
    <row r="89" spans="9:26" s="12" customFormat="1" ht="18" customHeight="1" thickTop="1" x14ac:dyDescent="0.35">
      <c r="I89" s="423"/>
      <c r="J89" s="518"/>
      <c r="K89" s="458"/>
      <c r="L89" s="470">
        <v>66</v>
      </c>
      <c r="M89" s="460" t="s">
        <v>636</v>
      </c>
      <c r="N89" s="461" t="s">
        <v>637</v>
      </c>
      <c r="O89" s="476"/>
      <c r="P89" s="460">
        <v>1.5</v>
      </c>
      <c r="Q89" s="476">
        <v>1.5</v>
      </c>
      <c r="R89" s="460" t="s">
        <v>599</v>
      </c>
      <c r="S89" s="476"/>
      <c r="T89" s="477"/>
      <c r="X89" s="513"/>
      <c r="Y89" s="513"/>
      <c r="Z89" s="514"/>
    </row>
    <row r="90" spans="9:26" s="12" customFormat="1" ht="18" customHeight="1" x14ac:dyDescent="0.35">
      <c r="I90" s="423"/>
      <c r="J90" s="518"/>
      <c r="K90" s="458"/>
      <c r="L90" s="470">
        <v>69</v>
      </c>
      <c r="M90" s="460" t="s">
        <v>640</v>
      </c>
      <c r="N90" s="461" t="s">
        <v>532</v>
      </c>
      <c r="O90" s="476"/>
      <c r="P90" s="460">
        <v>0</v>
      </c>
      <c r="Q90" s="476">
        <v>0</v>
      </c>
      <c r="R90" s="460" t="s">
        <v>521</v>
      </c>
      <c r="S90" s="460"/>
      <c r="T90" s="477"/>
      <c r="X90" s="513"/>
      <c r="Y90" s="513"/>
      <c r="Z90" s="514"/>
    </row>
    <row r="91" spans="9:26" s="12" customFormat="1" ht="18" customHeight="1" x14ac:dyDescent="0.35">
      <c r="I91" s="423"/>
      <c r="J91" s="518"/>
      <c r="K91" s="458"/>
      <c r="L91" s="470"/>
      <c r="M91" s="460"/>
      <c r="N91" s="461" t="s">
        <v>641</v>
      </c>
      <c r="O91" s="476"/>
      <c r="P91" s="460">
        <v>0</v>
      </c>
      <c r="Q91" s="476">
        <v>0</v>
      </c>
      <c r="R91" s="460" t="s">
        <v>521</v>
      </c>
      <c r="S91" s="460"/>
      <c r="T91" s="460"/>
      <c r="X91" s="513"/>
      <c r="Y91" s="513"/>
      <c r="Z91" s="514"/>
    </row>
    <row r="92" spans="9:26" s="12" customFormat="1" ht="18" customHeight="1" x14ac:dyDescent="0.35">
      <c r="I92" s="423"/>
      <c r="J92" s="518"/>
      <c r="K92" s="458"/>
      <c r="L92" s="470"/>
      <c r="M92" s="460"/>
      <c r="N92" s="461" t="s">
        <v>863</v>
      </c>
      <c r="O92" s="476"/>
      <c r="P92" s="456">
        <v>200000</v>
      </c>
      <c r="Q92" s="456">
        <v>200000</v>
      </c>
      <c r="R92" s="460" t="s">
        <v>521</v>
      </c>
      <c r="S92" s="460"/>
      <c r="T92" s="460"/>
      <c r="X92" s="513"/>
      <c r="Y92" s="513"/>
      <c r="Z92" s="514"/>
    </row>
    <row r="93" spans="9:26" s="12" customFormat="1" ht="38.25" customHeight="1" thickBot="1" x14ac:dyDescent="0.4">
      <c r="I93" s="423"/>
      <c r="J93" s="519"/>
      <c r="K93" s="520"/>
      <c r="L93" s="521">
        <v>74</v>
      </c>
      <c r="M93" s="522" t="s">
        <v>645</v>
      </c>
      <c r="N93" s="523" t="s">
        <v>864</v>
      </c>
      <c r="O93" s="524"/>
      <c r="P93" s="522" t="s">
        <v>829</v>
      </c>
      <c r="Q93" s="524" t="s">
        <v>829</v>
      </c>
      <c r="R93" s="522"/>
      <c r="S93" s="522"/>
      <c r="T93" s="522"/>
      <c r="X93" s="513"/>
      <c r="Y93" s="513"/>
      <c r="Z93" s="514"/>
    </row>
    <row r="94" spans="9:26" s="12" customFormat="1" ht="22.5" customHeight="1" thickTop="1" x14ac:dyDescent="0.3">
      <c r="I94" s="423"/>
      <c r="X94" s="513"/>
      <c r="Y94" s="513"/>
      <c r="Z94" s="514"/>
    </row>
    <row r="95" spans="9:26" s="12" customFormat="1" ht="21.75" customHeight="1" x14ac:dyDescent="0.3">
      <c r="I95" s="423"/>
      <c r="J95" s="525" t="s">
        <v>865</v>
      </c>
      <c r="Z95" s="514"/>
    </row>
    <row r="96" spans="9:26" s="12" customFormat="1" ht="18" customHeight="1" x14ac:dyDescent="0.3">
      <c r="I96" s="423"/>
      <c r="Z96" s="514"/>
    </row>
    <row r="97" spans="9:26" s="12" customFormat="1" ht="52.5" customHeight="1" x14ac:dyDescent="0.3">
      <c r="I97" s="423"/>
      <c r="J97" s="526" t="s">
        <v>866</v>
      </c>
      <c r="K97" s="527"/>
      <c r="L97" s="527"/>
      <c r="M97" s="527"/>
      <c r="N97" s="527"/>
      <c r="O97" s="527"/>
      <c r="P97" s="527"/>
      <c r="Q97" s="527"/>
      <c r="R97" s="527"/>
      <c r="S97" s="527"/>
      <c r="T97" s="527"/>
      <c r="U97" s="527"/>
      <c r="V97" s="527"/>
      <c r="W97" s="527"/>
      <c r="X97" s="527"/>
      <c r="Y97" s="528"/>
      <c r="Z97" s="514"/>
    </row>
    <row r="98" spans="9:26" s="12" customFormat="1" ht="339.75" customHeight="1" x14ac:dyDescent="0.3">
      <c r="I98" s="423"/>
      <c r="J98" s="529" t="s">
        <v>1013</v>
      </c>
      <c r="K98" s="258"/>
      <c r="L98" s="258"/>
      <c r="M98" s="258"/>
      <c r="N98" s="258"/>
      <c r="O98" s="258"/>
      <c r="P98" s="258"/>
      <c r="Q98" s="258"/>
      <c r="R98" s="258"/>
      <c r="S98" s="258"/>
      <c r="T98" s="258"/>
      <c r="U98" s="258"/>
      <c r="V98" s="258"/>
      <c r="W98" s="258"/>
      <c r="X98" s="258"/>
      <c r="Y98" s="530"/>
      <c r="Z98" s="514"/>
    </row>
    <row r="99" spans="9:26" s="12" customFormat="1" ht="60.75" customHeight="1" x14ac:dyDescent="0.3">
      <c r="I99" s="423"/>
      <c r="J99" s="251" t="s">
        <v>867</v>
      </c>
      <c r="K99" s="252"/>
      <c r="L99" s="252"/>
      <c r="M99" s="252"/>
      <c r="N99" s="252"/>
      <c r="O99" s="252"/>
      <c r="P99" s="252"/>
      <c r="Q99" s="252"/>
      <c r="R99" s="252"/>
      <c r="S99" s="252"/>
      <c r="T99" s="252"/>
      <c r="U99" s="252"/>
      <c r="V99" s="252"/>
      <c r="W99" s="252"/>
      <c r="X99" s="252"/>
      <c r="Y99" s="531"/>
      <c r="Z99" s="532"/>
    </row>
    <row r="100" spans="9:26" s="12" customFormat="1" ht="29.25" customHeight="1" thickBot="1" x14ac:dyDescent="0.35">
      <c r="I100" s="436"/>
      <c r="J100" s="533"/>
      <c r="K100" s="533"/>
      <c r="L100" s="533"/>
      <c r="M100" s="533"/>
      <c r="N100" s="533"/>
      <c r="O100" s="533"/>
      <c r="P100" s="533"/>
      <c r="Q100" s="533"/>
      <c r="R100" s="533"/>
      <c r="S100" s="533"/>
      <c r="T100" s="533"/>
      <c r="U100" s="533"/>
      <c r="V100" s="533"/>
      <c r="W100" s="533"/>
      <c r="X100" s="533"/>
      <c r="Y100" s="533"/>
      <c r="Z100" s="438"/>
    </row>
    <row r="101" spans="9:26" s="12" customFormat="1" ht="59.25" customHeight="1" thickTop="1" thickBot="1" x14ac:dyDescent="0.35">
      <c r="J101" s="15"/>
      <c r="K101" s="15"/>
      <c r="L101" s="15"/>
      <c r="M101" s="15"/>
      <c r="N101" s="15"/>
      <c r="O101" s="15"/>
      <c r="P101" s="15"/>
      <c r="Q101" s="15"/>
      <c r="R101" s="15"/>
      <c r="S101" s="15"/>
      <c r="T101" s="15"/>
      <c r="U101" s="15"/>
      <c r="V101" s="15"/>
      <c r="W101" s="15"/>
      <c r="X101" s="15"/>
      <c r="Y101" s="15"/>
    </row>
    <row r="102" spans="9:26" s="12" customFormat="1" ht="16.5" customHeight="1" thickTop="1" x14ac:dyDescent="0.3">
      <c r="I102" s="420"/>
      <c r="J102" s="534"/>
      <c r="K102" s="534"/>
      <c r="L102" s="534"/>
      <c r="M102" s="534"/>
      <c r="N102" s="534"/>
      <c r="O102" s="534"/>
      <c r="P102" s="534"/>
      <c r="Q102" s="534"/>
      <c r="R102" s="534"/>
      <c r="S102" s="534"/>
      <c r="T102" s="534"/>
      <c r="U102" s="534"/>
      <c r="V102" s="534"/>
      <c r="W102" s="534"/>
      <c r="X102" s="534"/>
      <c r="Y102" s="534"/>
      <c r="Z102" s="422"/>
    </row>
    <row r="103" spans="9:26" s="12" customFormat="1" ht="19.5" customHeight="1" x14ac:dyDescent="0.3">
      <c r="I103" s="423"/>
      <c r="J103" s="525" t="s">
        <v>868</v>
      </c>
      <c r="Z103" s="425"/>
    </row>
    <row r="104" spans="9:26" s="12" customFormat="1" ht="12.75" customHeight="1" x14ac:dyDescent="0.3">
      <c r="I104" s="423"/>
      <c r="Z104" s="425"/>
    </row>
    <row r="105" spans="9:26" s="12" customFormat="1" x14ac:dyDescent="0.3">
      <c r="I105" s="423"/>
      <c r="Z105" s="425"/>
    </row>
    <row r="106" spans="9:26" s="12" customFormat="1" ht="409.6" customHeight="1" x14ac:dyDescent="0.3">
      <c r="I106" s="423"/>
      <c r="J106" s="535" t="s">
        <v>869</v>
      </c>
      <c r="K106" s="536"/>
      <c r="L106" s="536"/>
      <c r="M106" s="536"/>
      <c r="N106" s="536"/>
      <c r="O106" s="536"/>
      <c r="P106" s="536"/>
      <c r="Q106" s="536"/>
      <c r="R106" s="536"/>
      <c r="S106" s="536"/>
      <c r="T106" s="536"/>
      <c r="U106" s="536"/>
      <c r="V106" s="536"/>
      <c r="W106" s="536"/>
      <c r="X106" s="536"/>
      <c r="Y106" s="537"/>
      <c r="Z106" s="425"/>
    </row>
    <row r="107" spans="9:26" s="12" customFormat="1" ht="14.5" thickBot="1" x14ac:dyDescent="0.35">
      <c r="I107" s="436"/>
      <c r="J107" s="437"/>
      <c r="K107" s="437"/>
      <c r="L107" s="437"/>
      <c r="M107" s="437"/>
      <c r="N107" s="437"/>
      <c r="O107" s="437"/>
      <c r="P107" s="437"/>
      <c r="Q107" s="437"/>
      <c r="R107" s="437"/>
      <c r="S107" s="437"/>
      <c r="T107" s="437"/>
      <c r="U107" s="437"/>
      <c r="V107" s="437"/>
      <c r="W107" s="437"/>
      <c r="X107" s="437"/>
      <c r="Y107" s="437"/>
      <c r="Z107" s="438"/>
    </row>
    <row r="108" spans="9:26" s="12" customFormat="1" ht="66" customHeight="1" thickTop="1" thickBot="1" x14ac:dyDescent="0.35"/>
    <row r="109" spans="9:26" s="12" customFormat="1" ht="14.5" thickTop="1" x14ac:dyDescent="0.3">
      <c r="I109" s="420"/>
      <c r="J109" s="421"/>
      <c r="K109" s="421"/>
      <c r="L109" s="421"/>
      <c r="M109" s="421"/>
      <c r="N109" s="421"/>
      <c r="O109" s="421"/>
      <c r="P109" s="421"/>
      <c r="Q109" s="421"/>
      <c r="R109" s="421"/>
      <c r="S109" s="421"/>
      <c r="T109" s="421"/>
      <c r="U109" s="421"/>
      <c r="V109" s="421"/>
      <c r="W109" s="421"/>
      <c r="X109" s="421"/>
      <c r="Y109" s="421"/>
      <c r="Z109" s="422"/>
    </row>
    <row r="110" spans="9:26" s="12" customFormat="1" ht="23.25" customHeight="1" x14ac:dyDescent="0.3">
      <c r="I110" s="423"/>
      <c r="J110" s="525" t="s">
        <v>870</v>
      </c>
      <c r="Z110" s="425"/>
    </row>
    <row r="111" spans="9:26" s="12" customFormat="1" ht="11.25" customHeight="1" x14ac:dyDescent="0.3">
      <c r="I111" s="423"/>
      <c r="Z111" s="425"/>
    </row>
    <row r="112" spans="9:26" s="12" customFormat="1" ht="254.25" customHeight="1" x14ac:dyDescent="0.3">
      <c r="I112" s="423"/>
      <c r="J112" s="526" t="s">
        <v>871</v>
      </c>
      <c r="K112" s="527"/>
      <c r="L112" s="527"/>
      <c r="M112" s="527"/>
      <c r="N112" s="527"/>
      <c r="O112" s="527"/>
      <c r="P112" s="527"/>
      <c r="Q112" s="527"/>
      <c r="R112" s="527"/>
      <c r="S112" s="527"/>
      <c r="T112" s="527"/>
      <c r="U112" s="527"/>
      <c r="V112" s="527"/>
      <c r="W112" s="527"/>
      <c r="X112" s="527"/>
      <c r="Y112" s="528"/>
      <c r="Z112" s="425"/>
    </row>
    <row r="113" spans="8:26" s="12" customFormat="1" ht="173.25" customHeight="1" x14ac:dyDescent="0.3">
      <c r="I113" s="423"/>
      <c r="J113" s="538"/>
      <c r="K113" s="539"/>
      <c r="L113" s="539"/>
      <c r="M113" s="539"/>
      <c r="N113" s="539"/>
      <c r="O113" s="539"/>
      <c r="P113" s="539"/>
      <c r="Q113" s="539"/>
      <c r="R113" s="539"/>
      <c r="S113" s="539"/>
      <c r="T113" s="539"/>
      <c r="U113" s="539"/>
      <c r="V113" s="539"/>
      <c r="W113" s="539"/>
      <c r="X113" s="539"/>
      <c r="Y113" s="540"/>
      <c r="Z113" s="425"/>
    </row>
    <row r="114" spans="8:26" s="12" customFormat="1" ht="14.5" thickBot="1" x14ac:dyDescent="0.35">
      <c r="I114" s="436"/>
      <c r="J114" s="437"/>
      <c r="K114" s="437"/>
      <c r="L114" s="437"/>
      <c r="M114" s="437"/>
      <c r="N114" s="437"/>
      <c r="O114" s="437"/>
      <c r="P114" s="437"/>
      <c r="Q114" s="437"/>
      <c r="R114" s="437"/>
      <c r="S114" s="437"/>
      <c r="T114" s="437"/>
      <c r="U114" s="437"/>
      <c r="V114" s="437"/>
      <c r="W114" s="437"/>
      <c r="X114" s="437"/>
      <c r="Y114" s="437"/>
      <c r="Z114" s="438"/>
    </row>
    <row r="115" spans="8:26" s="12" customFormat="1" ht="14.5" thickTop="1" x14ac:dyDescent="0.3">
      <c r="H115" s="434"/>
    </row>
  </sheetData>
  <sheetProtection sheet="1" objects="1" scenarios="1" selectLockedCells="1" selectUnlockedCells="1"/>
  <mergeCells count="20">
    <mergeCell ref="L37:W37"/>
    <mergeCell ref="X55:Z62"/>
    <mergeCell ref="B2:Z2"/>
    <mergeCell ref="J13:Y13"/>
    <mergeCell ref="J14:Y14"/>
    <mergeCell ref="L17:V17"/>
    <mergeCell ref="J19:Y19"/>
    <mergeCell ref="J20:Y20"/>
    <mergeCell ref="X63:Z70"/>
    <mergeCell ref="X71:Z78"/>
    <mergeCell ref="X79:Z86"/>
    <mergeCell ref="J46:J47"/>
    <mergeCell ref="J49:J50"/>
    <mergeCell ref="K81:K87"/>
    <mergeCell ref="T69:T74"/>
    <mergeCell ref="J97:Y97"/>
    <mergeCell ref="J98:Y98"/>
    <mergeCell ref="J99:Y99"/>
    <mergeCell ref="J106:Y106"/>
    <mergeCell ref="J112:Y11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CF8F0-DE4C-41C1-AAE2-9986DBE2E9EF}">
  <dimension ref="A1:C47"/>
  <sheetViews>
    <sheetView showGridLines="0" zoomScale="70" zoomScaleNormal="70" workbookViewId="0">
      <selection activeCell="C14" sqref="C14"/>
    </sheetView>
  </sheetViews>
  <sheetFormatPr defaultRowHeight="15" customHeight="1" x14ac:dyDescent="0.3"/>
  <cols>
    <col min="1" max="1" width="6.75" style="434" customWidth="1"/>
    <col min="2" max="2" width="42" style="434" customWidth="1"/>
    <col min="3" max="3" width="165.83203125" style="434" customWidth="1"/>
    <col min="4" max="16384" width="8.6640625" style="434"/>
  </cols>
  <sheetData>
    <row r="1" spans="1:3" ht="24.75" customHeight="1" x14ac:dyDescent="0.45">
      <c r="B1" s="541" t="s">
        <v>872</v>
      </c>
    </row>
    <row r="2" spans="1:3" ht="15" customHeight="1" thickBot="1" x14ac:dyDescent="0.35"/>
    <row r="3" spans="1:3" ht="15" customHeight="1" thickTop="1" x14ac:dyDescent="0.35">
      <c r="B3" s="542" t="s">
        <v>873</v>
      </c>
      <c r="C3" s="543" t="s">
        <v>874</v>
      </c>
    </row>
    <row r="4" spans="1:3" ht="15" customHeight="1" x14ac:dyDescent="0.35">
      <c r="B4" s="544"/>
      <c r="C4" s="545"/>
    </row>
    <row r="5" spans="1:3" ht="30" customHeight="1" x14ac:dyDescent="0.3">
      <c r="A5" s="546"/>
      <c r="B5" s="547" t="s">
        <v>248</v>
      </c>
      <c r="C5" s="548" t="s">
        <v>875</v>
      </c>
    </row>
    <row r="6" spans="1:3" ht="30" customHeight="1" x14ac:dyDescent="0.3">
      <c r="A6" s="546"/>
      <c r="B6" s="547" t="s">
        <v>876</v>
      </c>
      <c r="C6" s="548" t="s">
        <v>877</v>
      </c>
    </row>
    <row r="7" spans="1:3" ht="30" customHeight="1" x14ac:dyDescent="0.3">
      <c r="A7" s="546"/>
      <c r="B7" s="547" t="s">
        <v>878</v>
      </c>
      <c r="C7" s="548" t="s">
        <v>1012</v>
      </c>
    </row>
    <row r="8" spans="1:3" ht="30" customHeight="1" x14ac:dyDescent="0.3">
      <c r="A8" s="546"/>
      <c r="B8" s="547" t="s">
        <v>879</v>
      </c>
      <c r="C8" s="548" t="s">
        <v>880</v>
      </c>
    </row>
    <row r="9" spans="1:3" ht="30" customHeight="1" x14ac:dyDescent="0.3">
      <c r="A9" s="546"/>
      <c r="B9" s="547" t="s">
        <v>881</v>
      </c>
      <c r="C9" s="548" t="s">
        <v>882</v>
      </c>
    </row>
    <row r="10" spans="1:3" ht="30" customHeight="1" x14ac:dyDescent="0.3">
      <c r="A10" s="546"/>
      <c r="B10" s="549" t="s">
        <v>883</v>
      </c>
      <c r="C10" s="548" t="s">
        <v>884</v>
      </c>
    </row>
    <row r="11" spans="1:3" ht="30" customHeight="1" x14ac:dyDescent="0.3">
      <c r="A11" s="546"/>
      <c r="B11" s="547" t="s">
        <v>885</v>
      </c>
      <c r="C11" s="548" t="s">
        <v>886</v>
      </c>
    </row>
    <row r="12" spans="1:3" ht="30" customHeight="1" x14ac:dyDescent="0.3">
      <c r="A12" s="546"/>
      <c r="B12" s="547" t="s">
        <v>887</v>
      </c>
      <c r="C12" s="548" t="s">
        <v>888</v>
      </c>
    </row>
    <row r="13" spans="1:3" ht="45" customHeight="1" x14ac:dyDescent="0.3">
      <c r="A13" s="546"/>
      <c r="B13" s="547" t="s">
        <v>889</v>
      </c>
      <c r="C13" s="548" t="s">
        <v>890</v>
      </c>
    </row>
    <row r="14" spans="1:3" ht="30" customHeight="1" x14ac:dyDescent="0.3">
      <c r="A14" s="546"/>
      <c r="B14" s="547" t="s">
        <v>891</v>
      </c>
      <c r="C14" s="548" t="s">
        <v>892</v>
      </c>
    </row>
    <row r="15" spans="1:3" ht="30" customHeight="1" x14ac:dyDescent="0.3">
      <c r="A15" s="546"/>
      <c r="B15" s="547" t="s">
        <v>893</v>
      </c>
      <c r="C15" s="548" t="s">
        <v>894</v>
      </c>
    </row>
    <row r="16" spans="1:3" ht="30" customHeight="1" x14ac:dyDescent="0.3">
      <c r="A16" s="546"/>
      <c r="B16" s="547" t="s">
        <v>895</v>
      </c>
      <c r="C16" s="548" t="s">
        <v>896</v>
      </c>
    </row>
    <row r="17" spans="1:3" ht="30" customHeight="1" x14ac:dyDescent="0.3">
      <c r="A17" s="546"/>
      <c r="B17" s="547" t="s">
        <v>897</v>
      </c>
      <c r="C17" s="548" t="s">
        <v>898</v>
      </c>
    </row>
    <row r="18" spans="1:3" ht="30" customHeight="1" x14ac:dyDescent="0.3">
      <c r="A18" s="546"/>
      <c r="B18" s="547" t="s">
        <v>602</v>
      </c>
      <c r="C18" s="548" t="s">
        <v>899</v>
      </c>
    </row>
    <row r="19" spans="1:3" ht="30" customHeight="1" x14ac:dyDescent="0.3">
      <c r="A19" s="546"/>
      <c r="B19" s="547" t="s">
        <v>900</v>
      </c>
      <c r="C19" s="548" t="s">
        <v>901</v>
      </c>
    </row>
    <row r="20" spans="1:3" ht="30" customHeight="1" x14ac:dyDescent="0.3">
      <c r="A20" s="546"/>
      <c r="B20" s="547" t="s">
        <v>902</v>
      </c>
      <c r="C20" s="548" t="s">
        <v>903</v>
      </c>
    </row>
    <row r="21" spans="1:3" ht="30" customHeight="1" x14ac:dyDescent="0.3">
      <c r="A21" s="546"/>
      <c r="B21" s="547" t="s">
        <v>904</v>
      </c>
      <c r="C21" s="548" t="s">
        <v>905</v>
      </c>
    </row>
    <row r="22" spans="1:3" ht="30" customHeight="1" x14ac:dyDescent="0.3">
      <c r="A22" s="546"/>
      <c r="B22" s="547" t="s">
        <v>906</v>
      </c>
      <c r="C22" s="548" t="s">
        <v>907</v>
      </c>
    </row>
    <row r="23" spans="1:3" ht="30" customHeight="1" x14ac:dyDescent="0.3">
      <c r="A23" s="546"/>
      <c r="B23" s="547" t="s">
        <v>908</v>
      </c>
      <c r="C23" s="548" t="s">
        <v>909</v>
      </c>
    </row>
    <row r="24" spans="1:3" ht="30" customHeight="1" x14ac:dyDescent="0.3">
      <c r="A24" s="546"/>
      <c r="B24" s="547" t="s">
        <v>910</v>
      </c>
      <c r="C24" s="548" t="s">
        <v>911</v>
      </c>
    </row>
    <row r="25" spans="1:3" ht="30" customHeight="1" x14ac:dyDescent="0.3">
      <c r="A25" s="546"/>
      <c r="B25" s="549" t="s">
        <v>912</v>
      </c>
      <c r="C25" s="548" t="s">
        <v>913</v>
      </c>
    </row>
    <row r="26" spans="1:3" ht="30" customHeight="1" x14ac:dyDescent="0.3">
      <c r="A26" s="546"/>
      <c r="B26" s="549" t="s">
        <v>914</v>
      </c>
      <c r="C26" s="548" t="s">
        <v>915</v>
      </c>
    </row>
    <row r="27" spans="1:3" ht="30" customHeight="1" x14ac:dyDescent="0.3">
      <c r="A27" s="546"/>
      <c r="B27" s="547" t="s">
        <v>916</v>
      </c>
      <c r="C27" s="548" t="s">
        <v>917</v>
      </c>
    </row>
    <row r="28" spans="1:3" ht="30" customHeight="1" x14ac:dyDescent="0.3">
      <c r="A28" s="546"/>
      <c r="B28" s="547" t="s">
        <v>918</v>
      </c>
      <c r="C28" s="548" t="s">
        <v>919</v>
      </c>
    </row>
    <row r="29" spans="1:3" ht="30" customHeight="1" x14ac:dyDescent="0.3">
      <c r="A29" s="546"/>
      <c r="B29" s="547" t="s">
        <v>920</v>
      </c>
      <c r="C29" s="548" t="s">
        <v>921</v>
      </c>
    </row>
    <row r="30" spans="1:3" ht="30" customHeight="1" x14ac:dyDescent="0.3">
      <c r="A30" s="546"/>
      <c r="B30" s="547" t="s">
        <v>922</v>
      </c>
      <c r="C30" s="548" t="s">
        <v>886</v>
      </c>
    </row>
    <row r="31" spans="1:3" ht="30" customHeight="1" x14ac:dyDescent="0.3">
      <c r="A31" s="546"/>
      <c r="B31" s="547" t="s">
        <v>923</v>
      </c>
      <c r="C31" s="548" t="s">
        <v>924</v>
      </c>
    </row>
    <row r="32" spans="1:3" ht="30" customHeight="1" x14ac:dyDescent="0.3">
      <c r="A32" s="546"/>
      <c r="B32" s="547" t="s">
        <v>925</v>
      </c>
      <c r="C32" s="548" t="s">
        <v>926</v>
      </c>
    </row>
    <row r="33" spans="1:3" ht="30" customHeight="1" x14ac:dyDescent="0.3">
      <c r="A33" s="546"/>
      <c r="B33" s="547" t="s">
        <v>927</v>
      </c>
      <c r="C33" s="548" t="s">
        <v>928</v>
      </c>
    </row>
    <row r="34" spans="1:3" ht="30" customHeight="1" x14ac:dyDescent="0.3">
      <c r="A34" s="546"/>
      <c r="B34" s="549" t="s">
        <v>929</v>
      </c>
      <c r="C34" s="548" t="s">
        <v>930</v>
      </c>
    </row>
    <row r="35" spans="1:3" ht="30" customHeight="1" x14ac:dyDescent="0.3">
      <c r="A35" s="546"/>
      <c r="B35" s="547" t="s">
        <v>931</v>
      </c>
      <c r="C35" s="548" t="s">
        <v>932</v>
      </c>
    </row>
    <row r="36" spans="1:3" ht="30" customHeight="1" x14ac:dyDescent="0.3">
      <c r="A36" s="546"/>
      <c r="B36" s="547" t="s">
        <v>933</v>
      </c>
      <c r="C36" s="548" t="s">
        <v>934</v>
      </c>
    </row>
    <row r="37" spans="1:3" ht="30" customHeight="1" x14ac:dyDescent="0.3">
      <c r="A37" s="546"/>
      <c r="B37" s="547" t="s">
        <v>935</v>
      </c>
      <c r="C37" s="548" t="s">
        <v>936</v>
      </c>
    </row>
    <row r="38" spans="1:3" ht="30" customHeight="1" x14ac:dyDescent="0.3">
      <c r="A38" s="546"/>
      <c r="B38" s="547" t="s">
        <v>937</v>
      </c>
      <c r="C38" s="548" t="s">
        <v>938</v>
      </c>
    </row>
    <row r="39" spans="1:3" ht="30" customHeight="1" x14ac:dyDescent="0.3">
      <c r="A39" s="546"/>
      <c r="B39" s="547" t="s">
        <v>939</v>
      </c>
      <c r="C39" s="548" t="s">
        <v>940</v>
      </c>
    </row>
    <row r="40" spans="1:3" ht="30" customHeight="1" x14ac:dyDescent="0.3">
      <c r="A40" s="546"/>
      <c r="B40" s="547" t="s">
        <v>941</v>
      </c>
      <c r="C40" s="548" t="s">
        <v>942</v>
      </c>
    </row>
    <row r="41" spans="1:3" ht="30" customHeight="1" x14ac:dyDescent="0.3">
      <c r="A41" s="546"/>
      <c r="B41" s="547" t="s">
        <v>943</v>
      </c>
      <c r="C41" s="548" t="s">
        <v>944</v>
      </c>
    </row>
    <row r="42" spans="1:3" ht="30" customHeight="1" x14ac:dyDescent="0.3">
      <c r="A42" s="546"/>
      <c r="B42" s="547" t="s">
        <v>945</v>
      </c>
      <c r="C42" s="548" t="s">
        <v>946</v>
      </c>
    </row>
    <row r="43" spans="1:3" ht="30" customHeight="1" x14ac:dyDescent="0.3">
      <c r="A43" s="546"/>
      <c r="B43" s="547" t="s">
        <v>947</v>
      </c>
      <c r="C43" s="548" t="s">
        <v>948</v>
      </c>
    </row>
    <row r="44" spans="1:3" ht="30" customHeight="1" x14ac:dyDescent="0.3">
      <c r="A44" s="546"/>
      <c r="B44" s="547" t="s">
        <v>949</v>
      </c>
      <c r="C44" s="548" t="s">
        <v>950</v>
      </c>
    </row>
    <row r="45" spans="1:3" ht="30" customHeight="1" x14ac:dyDescent="0.3">
      <c r="A45" s="546"/>
      <c r="B45" s="547" t="s">
        <v>951</v>
      </c>
      <c r="C45" s="548" t="s">
        <v>952</v>
      </c>
    </row>
    <row r="46" spans="1:3" ht="30" customHeight="1" thickBot="1" x14ac:dyDescent="0.35">
      <c r="A46" s="546"/>
      <c r="B46" s="550" t="s">
        <v>953</v>
      </c>
      <c r="C46" s="551" t="s">
        <v>954</v>
      </c>
    </row>
    <row r="47" spans="1:3" ht="15" customHeight="1" thickTop="1" x14ac:dyDescent="0.3"/>
  </sheetData>
  <sheetProtection sheet="1" objects="1" scenarios="1" selectLockedCells="1" selectUnlockedCells="1"/>
  <pageMargins left="0.7" right="0.7" top="0.75" bottom="0.75" header="0.3" footer="0.3"/>
  <headerFooter>
    <oddHeader>&amp;C&amp;"Calibri"&amp;12&amp;KFF0000 OFFICIAL&amp;1#_x000D_</oddHeader>
    <oddFooter>&amp;C_x000D_&amp;1#&amp;"Calibri"&amp;12&amp;KFF0000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3E8BE-5A41-442E-8314-10DEAF31CD41}">
  <dimension ref="A1:C62"/>
  <sheetViews>
    <sheetView topLeftCell="A25" zoomScale="85" zoomScaleNormal="85" workbookViewId="0">
      <selection activeCell="C60" sqref="C60"/>
    </sheetView>
  </sheetViews>
  <sheetFormatPr defaultColWidth="8.58203125" defaultRowHeight="14.5" x14ac:dyDescent="0.35"/>
  <cols>
    <col min="1" max="1" width="4.75" style="13" customWidth="1"/>
    <col min="2" max="2" width="132.75" style="13" customWidth="1"/>
    <col min="3" max="3" width="129.25" style="13" bestFit="1" customWidth="1"/>
    <col min="4" max="16384" width="8.58203125" style="13"/>
  </cols>
  <sheetData>
    <row r="1" spans="1:3" x14ac:dyDescent="0.35">
      <c r="C1" s="552"/>
    </row>
    <row r="2" spans="1:3" x14ac:dyDescent="0.35">
      <c r="B2" s="553" t="s">
        <v>955</v>
      </c>
      <c r="C2" s="554"/>
    </row>
    <row r="3" spans="1:3" ht="15" thickBot="1" x14ac:dyDescent="0.4">
      <c r="A3" s="555"/>
      <c r="B3" s="554"/>
      <c r="C3" s="554"/>
    </row>
    <row r="4" spans="1:3" ht="30" customHeight="1" thickTop="1" x14ac:dyDescent="0.35">
      <c r="A4" s="555"/>
      <c r="B4" s="556" t="s">
        <v>956</v>
      </c>
      <c r="C4" s="557" t="s">
        <v>957</v>
      </c>
    </row>
    <row r="5" spans="1:3" ht="15" customHeight="1" x14ac:dyDescent="0.35">
      <c r="A5" s="555"/>
      <c r="B5" s="558"/>
      <c r="C5" s="559"/>
    </row>
    <row r="6" spans="1:3" ht="15" customHeight="1" x14ac:dyDescent="0.35">
      <c r="A6" s="555"/>
      <c r="B6" s="560" t="s">
        <v>958</v>
      </c>
      <c r="C6" s="561" t="s">
        <v>959</v>
      </c>
    </row>
    <row r="7" spans="1:3" ht="15" customHeight="1" x14ac:dyDescent="0.35">
      <c r="B7" s="558"/>
      <c r="C7" s="559"/>
    </row>
    <row r="8" spans="1:3" ht="15" customHeight="1" x14ac:dyDescent="0.35">
      <c r="A8" s="555"/>
      <c r="B8" s="562" t="s">
        <v>960</v>
      </c>
      <c r="C8" s="561" t="s">
        <v>961</v>
      </c>
    </row>
    <row r="9" spans="1:3" ht="15" customHeight="1" x14ac:dyDescent="0.35">
      <c r="A9" s="555"/>
      <c r="B9" s="562"/>
      <c r="C9" s="559"/>
    </row>
    <row r="10" spans="1:3" ht="15" customHeight="1" x14ac:dyDescent="0.35">
      <c r="B10" s="562" t="s">
        <v>962</v>
      </c>
      <c r="C10" s="561" t="s">
        <v>963</v>
      </c>
    </row>
    <row r="11" spans="1:3" ht="15" customHeight="1" x14ac:dyDescent="0.35">
      <c r="B11" s="562"/>
      <c r="C11" s="559"/>
    </row>
    <row r="12" spans="1:3" ht="15" customHeight="1" x14ac:dyDescent="0.35">
      <c r="B12" s="562" t="s">
        <v>964</v>
      </c>
      <c r="C12" s="561" t="s">
        <v>965</v>
      </c>
    </row>
    <row r="13" spans="1:3" ht="15" customHeight="1" x14ac:dyDescent="0.35">
      <c r="B13" s="562"/>
      <c r="C13" s="559"/>
    </row>
    <row r="14" spans="1:3" ht="15" customHeight="1" x14ac:dyDescent="0.35">
      <c r="B14" s="562" t="s">
        <v>966</v>
      </c>
      <c r="C14" s="561" t="s">
        <v>967</v>
      </c>
    </row>
    <row r="15" spans="1:3" ht="15" customHeight="1" x14ac:dyDescent="0.35">
      <c r="B15" s="562"/>
      <c r="C15" s="559"/>
    </row>
    <row r="16" spans="1:3" ht="15" customHeight="1" x14ac:dyDescent="0.35">
      <c r="B16" s="558" t="s">
        <v>968</v>
      </c>
      <c r="C16" s="561" t="s">
        <v>969</v>
      </c>
    </row>
    <row r="17" spans="1:3" ht="15" customHeight="1" x14ac:dyDescent="0.35">
      <c r="A17" s="555"/>
      <c r="B17" s="562"/>
      <c r="C17" s="559"/>
    </row>
    <row r="18" spans="1:3" ht="15" customHeight="1" x14ac:dyDescent="0.35">
      <c r="A18" s="555"/>
      <c r="B18" s="563" t="s">
        <v>970</v>
      </c>
      <c r="C18" s="564" t="s">
        <v>971</v>
      </c>
    </row>
    <row r="19" spans="1:3" ht="15" customHeight="1" x14ac:dyDescent="0.35">
      <c r="A19" s="555"/>
      <c r="B19" s="562"/>
      <c r="C19" s="559"/>
    </row>
    <row r="20" spans="1:3" ht="15" customHeight="1" x14ac:dyDescent="0.35">
      <c r="A20" s="555"/>
      <c r="B20" s="562" t="s">
        <v>972</v>
      </c>
      <c r="C20" s="561" t="s">
        <v>973</v>
      </c>
    </row>
    <row r="21" spans="1:3" ht="15" customHeight="1" x14ac:dyDescent="0.35">
      <c r="A21" s="555"/>
      <c r="B21" s="562"/>
      <c r="C21" s="559"/>
    </row>
    <row r="22" spans="1:3" ht="15" customHeight="1" x14ac:dyDescent="0.35">
      <c r="A22" s="555"/>
      <c r="B22" s="562" t="s">
        <v>974</v>
      </c>
      <c r="C22" s="561" t="s">
        <v>973</v>
      </c>
    </row>
    <row r="23" spans="1:3" ht="15" customHeight="1" x14ac:dyDescent="0.35">
      <c r="A23" s="555"/>
      <c r="B23" s="562"/>
      <c r="C23" s="559"/>
    </row>
    <row r="24" spans="1:3" ht="15" customHeight="1" x14ac:dyDescent="0.35">
      <c r="B24" s="562" t="s">
        <v>975</v>
      </c>
      <c r="C24" s="561" t="s">
        <v>976</v>
      </c>
    </row>
    <row r="25" spans="1:3" ht="15" customHeight="1" x14ac:dyDescent="0.35">
      <c r="B25" s="562"/>
      <c r="C25" s="559"/>
    </row>
    <row r="26" spans="1:3" ht="15" customHeight="1" x14ac:dyDescent="0.35">
      <c r="B26" s="562" t="s">
        <v>977</v>
      </c>
      <c r="C26" s="561" t="s">
        <v>978</v>
      </c>
    </row>
    <row r="27" spans="1:3" ht="15" customHeight="1" x14ac:dyDescent="0.35">
      <c r="B27" s="562"/>
      <c r="C27" s="559"/>
    </row>
    <row r="28" spans="1:3" ht="15" customHeight="1" x14ac:dyDescent="0.35">
      <c r="B28" s="562" t="s">
        <v>979</v>
      </c>
      <c r="C28" s="565" t="s">
        <v>980</v>
      </c>
    </row>
    <row r="29" spans="1:3" ht="15" customHeight="1" x14ac:dyDescent="0.35">
      <c r="B29" s="562"/>
      <c r="C29" s="559"/>
    </row>
    <row r="30" spans="1:3" ht="15" customHeight="1" x14ac:dyDescent="0.35">
      <c r="B30" s="562" t="s">
        <v>55</v>
      </c>
      <c r="C30" s="561" t="s">
        <v>981</v>
      </c>
    </row>
    <row r="31" spans="1:3" ht="15" customHeight="1" x14ac:dyDescent="0.35">
      <c r="B31" s="562"/>
      <c r="C31" s="559"/>
    </row>
    <row r="32" spans="1:3" ht="15" customHeight="1" x14ac:dyDescent="0.35">
      <c r="B32" s="562" t="s">
        <v>982</v>
      </c>
      <c r="C32" s="561" t="s">
        <v>983</v>
      </c>
    </row>
    <row r="33" spans="2:3" ht="15" customHeight="1" x14ac:dyDescent="0.35">
      <c r="B33" s="562"/>
      <c r="C33" s="559"/>
    </row>
    <row r="34" spans="2:3" ht="15" customHeight="1" x14ac:dyDescent="0.35">
      <c r="B34" s="562" t="s">
        <v>984</v>
      </c>
      <c r="C34" s="566" t="s">
        <v>984</v>
      </c>
    </row>
    <row r="35" spans="2:3" ht="15" customHeight="1" x14ac:dyDescent="0.35">
      <c r="B35" s="562"/>
      <c r="C35" s="559"/>
    </row>
    <row r="36" spans="2:3" s="568" customFormat="1" x14ac:dyDescent="0.3">
      <c r="B36" s="567" t="s">
        <v>985</v>
      </c>
      <c r="C36" s="561" t="s">
        <v>986</v>
      </c>
    </row>
    <row r="37" spans="2:3" ht="15" customHeight="1" x14ac:dyDescent="0.35">
      <c r="B37" s="562"/>
      <c r="C37" s="559"/>
    </row>
    <row r="38" spans="2:3" ht="15" customHeight="1" x14ac:dyDescent="0.35">
      <c r="B38" s="562" t="s">
        <v>987</v>
      </c>
      <c r="C38" s="561" t="s">
        <v>988</v>
      </c>
    </row>
    <row r="39" spans="2:3" ht="15" customHeight="1" x14ac:dyDescent="0.35">
      <c r="B39" s="562"/>
      <c r="C39" s="559"/>
    </row>
    <row r="40" spans="2:3" ht="15" customHeight="1" x14ac:dyDescent="0.35">
      <c r="B40" s="562" t="s">
        <v>989</v>
      </c>
      <c r="C40" s="561" t="s">
        <v>990</v>
      </c>
    </row>
    <row r="41" spans="2:3" ht="15" customHeight="1" x14ac:dyDescent="0.35">
      <c r="B41" s="562"/>
      <c r="C41" s="559"/>
    </row>
    <row r="42" spans="2:3" ht="15" customHeight="1" x14ac:dyDescent="0.35">
      <c r="B42" s="562" t="s">
        <v>991</v>
      </c>
      <c r="C42" s="561" t="s">
        <v>992</v>
      </c>
    </row>
    <row r="43" spans="2:3" ht="15" customHeight="1" x14ac:dyDescent="0.35">
      <c r="B43" s="562"/>
      <c r="C43" s="559"/>
    </row>
    <row r="44" spans="2:3" ht="15" customHeight="1" x14ac:dyDescent="0.35">
      <c r="B44" s="562" t="s">
        <v>993</v>
      </c>
      <c r="C44" s="561" t="s">
        <v>994</v>
      </c>
    </row>
    <row r="45" spans="2:3" x14ac:dyDescent="0.35">
      <c r="B45" s="558"/>
      <c r="C45" s="559"/>
    </row>
    <row r="46" spans="2:3" x14ac:dyDescent="0.35">
      <c r="B46" s="562" t="s">
        <v>995</v>
      </c>
      <c r="C46" s="569" t="s">
        <v>996</v>
      </c>
    </row>
    <row r="47" spans="2:3" x14ac:dyDescent="0.35">
      <c r="B47" s="562"/>
      <c r="C47" s="570"/>
    </row>
    <row r="48" spans="2:3" x14ac:dyDescent="0.35">
      <c r="B48" s="562" t="s">
        <v>997</v>
      </c>
      <c r="C48" s="569" t="s">
        <v>998</v>
      </c>
    </row>
    <row r="49" spans="2:3" x14ac:dyDescent="0.35">
      <c r="B49" s="558"/>
      <c r="C49" s="559"/>
    </row>
    <row r="50" spans="2:3" x14ac:dyDescent="0.35">
      <c r="B50" s="562" t="s">
        <v>999</v>
      </c>
      <c r="C50" s="561" t="s">
        <v>1000</v>
      </c>
    </row>
    <row r="51" spans="2:3" ht="15" customHeight="1" x14ac:dyDescent="0.35">
      <c r="B51" s="562"/>
      <c r="C51" s="559"/>
    </row>
    <row r="52" spans="2:3" ht="15" customHeight="1" x14ac:dyDescent="0.35">
      <c r="B52" s="562" t="s">
        <v>1001</v>
      </c>
      <c r="C52" s="569" t="s">
        <v>1002</v>
      </c>
    </row>
    <row r="53" spans="2:3" ht="15" customHeight="1" x14ac:dyDescent="0.35">
      <c r="B53" s="562"/>
      <c r="C53" s="559"/>
    </row>
    <row r="54" spans="2:3" ht="15" customHeight="1" x14ac:dyDescent="0.35">
      <c r="B54" s="562" t="s">
        <v>1003</v>
      </c>
      <c r="C54" s="561" t="s">
        <v>1004</v>
      </c>
    </row>
    <row r="55" spans="2:3" ht="15" customHeight="1" x14ac:dyDescent="0.35">
      <c r="B55" s="562"/>
      <c r="C55" s="559"/>
    </row>
    <row r="56" spans="2:3" ht="15" customHeight="1" x14ac:dyDescent="0.35">
      <c r="B56" s="562" t="s">
        <v>1005</v>
      </c>
      <c r="C56" s="561" t="s">
        <v>1006</v>
      </c>
    </row>
    <row r="57" spans="2:3" ht="15" customHeight="1" x14ac:dyDescent="0.35">
      <c r="B57" s="562"/>
      <c r="C57" s="559"/>
    </row>
    <row r="58" spans="2:3" ht="15" customHeight="1" x14ac:dyDescent="0.35">
      <c r="B58" s="562" t="s">
        <v>1007</v>
      </c>
      <c r="C58" s="561" t="s">
        <v>1008</v>
      </c>
    </row>
    <row r="59" spans="2:3" x14ac:dyDescent="0.35">
      <c r="B59" s="558"/>
      <c r="C59" s="559"/>
    </row>
    <row r="60" spans="2:3" x14ac:dyDescent="0.35">
      <c r="B60" s="562" t="s">
        <v>1009</v>
      </c>
      <c r="C60" s="561" t="s">
        <v>1010</v>
      </c>
    </row>
    <row r="61" spans="2:3" ht="15" customHeight="1" thickBot="1" x14ac:dyDescent="0.4">
      <c r="B61" s="571"/>
      <c r="C61" s="572"/>
    </row>
    <row r="62" spans="2:3" ht="15" thickTop="1" x14ac:dyDescent="0.35"/>
  </sheetData>
  <sheetProtection sheet="1" objects="1" scenarios="1" selectLockedCells="1" selectUnlockedCells="1"/>
  <hyperlinks>
    <hyperlink ref="C6" r:id="rId1" display="https://capitalscoalition.org/wp-content/uploads/2021/03/330300786-Align-Report_v4-301122.pdf" xr:uid="{CE1C75F1-9F75-4108-93F9-5C41CF560A6C}"/>
    <hyperlink ref="C38" r:id="rId2" xr:uid="{EF129022-78BD-4564-94A7-26E7E2EE1AE5}"/>
    <hyperlink ref="C60" r:id="rId3" display="https://www.value-balancing.com/_Resources/Persistent/5/0/b/0/50b01884def43e1cca7ac47d2544dc3ef9daea32/IFVI_VBA_Public Exposure DRAFT_General Methodology 1_A4.pdf" xr:uid="{DD8ADC4F-F7DD-4BD4-A874-5E6FDB5B5A82}"/>
    <hyperlink ref="C8" r:id="rId4" xr:uid="{DBB19827-C815-4099-9A2D-7A3F27BFBE34}"/>
    <hyperlink ref="C10" r:id="rId5" display="https://knowledge.bsigroup.com/products/natural-capital-accounting-for-organizations-specification?version=standard" xr:uid="{07290E90-2AAF-4133-9FA4-0BF860500D7F}"/>
    <hyperlink ref="C16" r:id="rId6" display="https://www.csiro.au/en/research/natural-environment/natural-resources/natural-capital-accounting/handbook" xr:uid="{8086002F-8876-43F0-AC95-C0CB21EF2A92}"/>
    <hyperlink ref="C24" r:id="rId7" display="https://www.globalreporting.org/standards/standards-development/topic-standard-project-for-biodiversity/" xr:uid="{626EE8B2-D0E8-4724-AC86-323A0BC0A621}"/>
    <hyperlink ref="C42" r:id="rId8" display="https://sciencebasedtargetsnetwork.org/wp-content/uploads/2023/05/Technical-Guidance-2023-Step1-Assess-v1.pdf" xr:uid="{7026070E-E8CE-4F8E-B5E1-60723F6E8502}"/>
    <hyperlink ref="C54" r:id="rId9" display="https://seea.un.org/sites/seea.un.org/files/seea_cf_final_en.pdf" xr:uid="{6EB8DE9A-4F56-454D-AA1D-FE748843A24D}"/>
    <hyperlink ref="C56" r:id="rId10" display="https://seea.un.org/sites/seea.un.org/files/documents/EA/seea_ea_white_cover_final.pdf" xr:uid="{340F6B5D-69E2-4F97-BCD5-2F97EE31A71B}"/>
    <hyperlink ref="C44" r:id="rId11" display="https://tnfd.global/wp-content/uploads/2023/08/Recommendations_of_the_Taskforce_on_Nature-related_Financial_Disclosures_September_2023.pdf" xr:uid="{528A3574-AE54-40C4-8D37-83208ED4AA83}"/>
    <hyperlink ref="C22" r:id="rId12" display="https://www.efrag.org/Assets/Download?assetUrl=%2Fsites%2Fwebpublishing%2FSiteAssets%2FESRS%2520E4%2520Delegated-act-2023-5303-annex-1_en.pdf" xr:uid="{D8EACD85-1D9D-4D65-88E2-E14494F17ABB}"/>
    <hyperlink ref="C20" r:id="rId13" display="https://www.efrag.org/Assets/Download?assetUrl=%2Fsites%2Fwebpublishing%2FSiteAssets%2FESRS%2520E3%2520Delegated-act-2023-5303-annex-1_en.pdf" xr:uid="{F07B1ACF-27BA-4C18-B9F8-ACF97230A8A6}"/>
    <hyperlink ref="C40" r:id="rId14" xr:uid="{CBD861CE-E12C-48A9-8EC9-DE71872BCEB8}"/>
    <hyperlink ref="C32" r:id="rId15" xr:uid="{03697A4B-0B23-4B4B-B32B-69083E287CE0}"/>
    <hyperlink ref="C30" r:id="rId16" display="https://www.natureaction100.org/nature-action-100-unveils-benchmark-indicators-for-assessing-corporate-ambition-and-action-on-nature/" xr:uid="{045C1AA3-4627-4F24-BCEB-2D18AD5E0D81}"/>
    <hyperlink ref="C26" r:id="rId17" display="https://www.globalreporting.org/standards/standards-development/sector-standard-for-mining/" xr:uid="{0610B39B-5552-4DEF-8CD8-04151E8E8FAE}"/>
    <hyperlink ref="C50" r:id="rId18" display="https://tnfd.global/wp-content/uploads/2023/12/Draft_Sector-Guidance_Metals-and-Mining_Dec_2023.pdf?v=1701945335" xr:uid="{94ECE11D-1686-450C-9651-BC19045F384B}"/>
    <hyperlink ref="C58" r:id="rId19" display="https://www.encorenature.org/en" xr:uid="{6C6A660F-F872-431D-9CEA-EF88D3F0ACEB}"/>
    <hyperlink ref="C12" r:id="rId20" display="https://www.ceres.org/resources/reports/exploring-nature-impacts-and-dependencies-field-guide-eight-key-sectors" xr:uid="{2DAC4759-5836-44A9-8795-A8B4EAF14DF4}"/>
    <hyperlink ref="C36" r:id="rId21" display="https://www.sciencedirect.com/science/article/pii/S0959378024000803" xr:uid="{5DF279A4-D57C-4269-9FE5-0D128452FD96}"/>
    <hyperlink ref="C14" r:id="rId22" xr:uid="{3EF49510-FFBE-480D-B3AE-6FBE785A763E}"/>
    <hyperlink ref="C18" r:id="rId23" xr:uid="{148AB6C0-CC2F-409C-B38D-D5431841F8B8}"/>
    <hyperlink ref="C34" r:id="rId24" location=":~:text=A%20natural%20capital%20asset%20is%20a%20distinctive%20component,and%20species%20%28see%20Table%201%20for%20further%20examples%29." xr:uid="{F211DE67-CE0F-4DB6-B3AE-F03C61CC18A1}"/>
    <hyperlink ref="C48" r:id="rId25" location="publication-content" xr:uid="{42ADA345-933E-40C8-9B2A-2089AF3F3E1F}"/>
    <hyperlink ref="C46" r:id="rId26" xr:uid="{61F6452F-137F-4DB5-B044-2A1696C9D1C0}"/>
    <hyperlink ref="C52" r:id="rId27" display="https://tnfd.global/wp-content/uploads/2023/09/Guidance_on_scenario_analysis_V1.pdf?v=1695138235" xr:uid="{989EDF5F-A00C-43E7-92B1-B79B2062EF81}"/>
    <hyperlink ref="C28" r:id="rId28" display="https://circabc.europa.eu/ui/group/da655eff-acfa-4b21-a366-2795d0e7de39/library/02955430-d94b-43b7-8de7-8613630dc5b6/details" xr:uid="{78826931-2297-4FC3-9977-03F50400D1CB}"/>
  </hyperlinks>
  <pageMargins left="0.7" right="0.7" top="0.75" bottom="0.75" header="0.3" footer="0.3"/>
  <headerFooter>
    <oddHeader>&amp;C&amp;"Calibri"&amp;12&amp;KFF0000 OFFICIAL&amp;1#_x000D_</oddHeader>
    <oddFooter>&amp;C_x000D_&amp;1#&amp;"Calibri"&amp;12&amp;KFF0000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168350-2cfc-4d25-a8b1-113cfd91b87c">
      <Terms xmlns="http://schemas.microsoft.com/office/infopath/2007/PartnerControls"/>
    </lcf76f155ced4ddcb4097134ff3c332f>
    <TaxCatchAll xmlns="375e7ed6-1ec2-4001-86ef-fa26deb0b9eb" xsi:nil="true"/>
    <Notes xmlns="2b168350-2cfc-4d25-a8b1-113cfd91b87c">Do Not distribute</Notes>
    <_dlc_DocId xmlns="375e7ed6-1ec2-4001-86ef-fa26deb0b9eb">UTEHZPTNZEPS-452659839-3016</_dlc_DocId>
    <_dlc_DocIdUrl xmlns="375e7ed6-1ec2-4001-86ef-fa26deb0b9eb">
      <Url>https://csiroau.sharepoint.com/sites/BHP_nonetlossofbiodiversity/_layouts/15/DocIdRedir.aspx?ID=UTEHZPTNZEPS-452659839-3016</Url>
      <Description>UTEHZPTNZEPS-452659839-3016</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86D034D2FA511842AF7A299499BADB54" ma:contentTypeVersion="19" ma:contentTypeDescription="Create a new document." ma:contentTypeScope="" ma:versionID="5a764b2157034f77ebedf3b5cfbb0827">
  <xsd:schema xmlns:xsd="http://www.w3.org/2001/XMLSchema" xmlns:xs="http://www.w3.org/2001/XMLSchema" xmlns:p="http://schemas.microsoft.com/office/2006/metadata/properties" xmlns:ns2="375e7ed6-1ec2-4001-86ef-fa26deb0b9eb" xmlns:ns3="2b168350-2cfc-4d25-a8b1-113cfd91b87c" targetNamespace="http://schemas.microsoft.com/office/2006/metadata/properties" ma:root="true" ma:fieldsID="893570dc8551c463da1512c482f22044" ns2:_="" ns3:_="">
    <xsd:import namespace="375e7ed6-1ec2-4001-86ef-fa26deb0b9eb"/>
    <xsd:import namespace="2b168350-2cfc-4d25-a8b1-113cfd91b87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2:SharedWithUsers" minOccurs="0"/>
                <xsd:element ref="ns2:SharedWithDetails" minOccurs="0"/>
                <xsd:element ref="ns3:MediaLengthInSeconds" minOccurs="0"/>
                <xsd:element ref="ns3:MediaServiceObjectDetectorVersions" minOccurs="0"/>
                <xsd:element ref="ns3:MediaServiceLocation" minOccurs="0"/>
                <xsd:element ref="ns3:MediaServiceSearchProperties" minOccurs="0"/>
                <xsd:element ref="ns3: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5e7ed6-1ec2-4001-86ef-fa26deb0b9e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8ef31419-99db-4e44-804b-a3bcff42caa0}" ma:internalName="TaxCatchAll" ma:showField="CatchAllData" ma:web="375e7ed6-1ec2-4001-86ef-fa26deb0b9eb">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b168350-2cfc-4d25-a8b1-113cfd91b87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9513c6f-d7d3-4bba-9430-ae338114780f"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Notes" ma:index="28" nillable="true" ma:displayName="Notes" ma:default="Do Not distribute" ma:format="Dropdown" ma:internalName="Note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7194B9-15E7-486F-A7BE-C2E2A29D1E95}">
  <ds:schemaRefs>
    <ds:schemaRef ds:uri="http://schemas.microsoft.com/sharepoint/v3/contenttype/forms"/>
  </ds:schemaRefs>
</ds:datastoreItem>
</file>

<file path=customXml/itemProps2.xml><?xml version="1.0" encoding="utf-8"?>
<ds:datastoreItem xmlns:ds="http://schemas.openxmlformats.org/officeDocument/2006/customXml" ds:itemID="{7C96D452-5C17-4BD8-8237-F4956DD922CD}">
  <ds:schemaRefs>
    <ds:schemaRef ds:uri="http://schemas.microsoft.com/office/2006/metadata/properties"/>
    <ds:schemaRef ds:uri="http://purl.org/dc/dcmitype/"/>
    <ds:schemaRef ds:uri="2b168350-2cfc-4d25-a8b1-113cfd91b87c"/>
    <ds:schemaRef ds:uri="http://schemas.microsoft.com/office/infopath/2007/PartnerControls"/>
    <ds:schemaRef ds:uri="http://schemas.microsoft.com/office/2006/documentManagement/types"/>
    <ds:schemaRef ds:uri="http://www.w3.org/XML/1998/namespace"/>
    <ds:schemaRef ds:uri="http://purl.org/dc/terms/"/>
    <ds:schemaRef ds:uri="http://schemas.openxmlformats.org/package/2006/metadata/core-properties"/>
    <ds:schemaRef ds:uri="375e7ed6-1ec2-4001-86ef-fa26deb0b9eb"/>
    <ds:schemaRef ds:uri="http://purl.org/dc/elements/1.1/"/>
  </ds:schemaRefs>
</ds:datastoreItem>
</file>

<file path=customXml/itemProps3.xml><?xml version="1.0" encoding="utf-8"?>
<ds:datastoreItem xmlns:ds="http://schemas.openxmlformats.org/officeDocument/2006/customXml" ds:itemID="{0E473934-8957-4DBF-818C-2EAB2E8A9EF7}">
  <ds:schemaRefs>
    <ds:schemaRef ds:uri="http://schemas.microsoft.com/sharepoint/events"/>
  </ds:schemaRefs>
</ds:datastoreItem>
</file>

<file path=customXml/itemProps4.xml><?xml version="1.0" encoding="utf-8"?>
<ds:datastoreItem xmlns:ds="http://schemas.openxmlformats.org/officeDocument/2006/customXml" ds:itemID="{D04BEA60-896B-4409-86F0-AD7634058A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5e7ed6-1ec2-4001-86ef-fa26deb0b9eb"/>
    <ds:schemaRef ds:uri="2b168350-2cfc-4d25-a8b1-113cfd91b8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7</vt:i4>
      </vt:variant>
    </vt:vector>
  </HeadingPairs>
  <TitlesOfParts>
    <vt:vector size="7" baseType="lpstr">
      <vt:lpstr>Home Page</vt:lpstr>
      <vt:lpstr>i. Introduction to the NCW</vt:lpstr>
      <vt:lpstr>ii. NCM Framework</vt:lpstr>
      <vt:lpstr>Phase 1 External priorities</vt:lpstr>
      <vt:lpstr>Phase 2 Internal Priorities</vt:lpstr>
      <vt:lpstr>iii. Glossary</vt:lpstr>
      <vt:lpstr>iv. References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Cryle, Phil</dc:creator>
  <cp:keywords/>
  <dc:description/>
  <cp:lastModifiedBy>Phil Cryle</cp:lastModifiedBy>
  <cp:revision/>
  <dcterms:created xsi:type="dcterms:W3CDTF">2023-11-22T05:54:45Z</dcterms:created>
  <dcterms:modified xsi:type="dcterms:W3CDTF">2026-08-07T07:48:49Z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dc48bf4-9a33-46e4-9146-5da3b30b343b_Enabled">
    <vt:lpwstr>true</vt:lpwstr>
  </property>
  <property fmtid="{D5CDD505-2E9C-101B-9397-08002B2CF9AE}" pid="3" name="MSIP_Label_6dc48bf4-9a33-46e4-9146-5da3b30b343b_SetDate">
    <vt:lpwstr>2023-11-22T07:48:09Z</vt:lpwstr>
  </property>
  <property fmtid="{D5CDD505-2E9C-101B-9397-08002B2CF9AE}" pid="4" name="MSIP_Label_6dc48bf4-9a33-46e4-9146-5da3b30b343b_Method">
    <vt:lpwstr>Standard</vt:lpwstr>
  </property>
  <property fmtid="{D5CDD505-2E9C-101B-9397-08002B2CF9AE}" pid="5" name="MSIP_Label_6dc48bf4-9a33-46e4-9146-5da3b30b343b_Name">
    <vt:lpwstr>Non-BHP</vt:lpwstr>
  </property>
  <property fmtid="{D5CDD505-2E9C-101B-9397-08002B2CF9AE}" pid="6" name="MSIP_Label_6dc48bf4-9a33-46e4-9146-5da3b30b343b_SiteId">
    <vt:lpwstr>4f6e1565-c2c7-43cb-8a4c-0981d022ce20</vt:lpwstr>
  </property>
  <property fmtid="{D5CDD505-2E9C-101B-9397-08002B2CF9AE}" pid="7" name="MSIP_Label_6dc48bf4-9a33-46e4-9146-5da3b30b343b_ActionId">
    <vt:lpwstr>42c657d3-6551-4d08-9ea9-93ca946b240b</vt:lpwstr>
  </property>
  <property fmtid="{D5CDD505-2E9C-101B-9397-08002B2CF9AE}" pid="8" name="MSIP_Label_6dc48bf4-9a33-46e4-9146-5da3b30b343b_ContentBits">
    <vt:lpwstr>0</vt:lpwstr>
  </property>
  <property fmtid="{D5CDD505-2E9C-101B-9397-08002B2CF9AE}" pid="9" name="ContentTypeId">
    <vt:lpwstr>0x01010086D034D2FA511842AF7A299499BADB54</vt:lpwstr>
  </property>
  <property fmtid="{D5CDD505-2E9C-101B-9397-08002B2CF9AE}" pid="10" name="_dlc_DocIdItemGuid">
    <vt:lpwstr>b27e1fe7-f2fa-4d8c-84dc-d81c872d7053</vt:lpwstr>
  </property>
  <property fmtid="{D5CDD505-2E9C-101B-9397-08002B2CF9AE}" pid="11" name="MediaServiceImageTags">
    <vt:lpwstr/>
  </property>
  <property fmtid="{D5CDD505-2E9C-101B-9397-08002B2CF9AE}" pid="12" name="MSIP_Label_0ad370f1-5840-4c36-bb65-89acaaf849ca_Enabled">
    <vt:lpwstr>true</vt:lpwstr>
  </property>
  <property fmtid="{D5CDD505-2E9C-101B-9397-08002B2CF9AE}" pid="13" name="MSIP_Label_0ad370f1-5840-4c36-bb65-89acaaf849ca_SetDate">
    <vt:lpwstr>2025-09-11T01:14:46Z</vt:lpwstr>
  </property>
  <property fmtid="{D5CDD505-2E9C-101B-9397-08002B2CF9AE}" pid="14" name="MSIP_Label_0ad370f1-5840-4c36-bb65-89acaaf849ca_Method">
    <vt:lpwstr>Privileged</vt:lpwstr>
  </property>
  <property fmtid="{D5CDD505-2E9C-101B-9397-08002B2CF9AE}" pid="15" name="MSIP_Label_0ad370f1-5840-4c36-bb65-89acaaf849ca_Name">
    <vt:lpwstr>OFFICIAL</vt:lpwstr>
  </property>
  <property fmtid="{D5CDD505-2E9C-101B-9397-08002B2CF9AE}" pid="16" name="MSIP_Label_0ad370f1-5840-4c36-bb65-89acaaf849ca_SiteId">
    <vt:lpwstr>0fe05593-19ac-4f98-adbf-0375fce7f160</vt:lpwstr>
  </property>
  <property fmtid="{D5CDD505-2E9C-101B-9397-08002B2CF9AE}" pid="17" name="MSIP_Label_0ad370f1-5840-4c36-bb65-89acaaf849ca_ActionId">
    <vt:lpwstr>711e53ef-401a-4fd4-a95a-a5fcbd636cd9</vt:lpwstr>
  </property>
  <property fmtid="{D5CDD505-2E9C-101B-9397-08002B2CF9AE}" pid="18" name="MSIP_Label_0ad370f1-5840-4c36-bb65-89acaaf849ca_ContentBits">
    <vt:lpwstr>3</vt:lpwstr>
  </property>
  <property fmtid="{D5CDD505-2E9C-101B-9397-08002B2CF9AE}" pid="19" name="MSIP_Label_0ad370f1-5840-4c36-bb65-89acaaf849ca_Tag">
    <vt:lpwstr>10, 0, 1, 1</vt:lpwstr>
  </property>
  <property fmtid="{D5CDD505-2E9C-101B-9397-08002B2CF9AE}" pid="20" name="_AdHocReviewCycleID">
    <vt:i4>976427270</vt:i4>
  </property>
  <property fmtid="{D5CDD505-2E9C-101B-9397-08002B2CF9AE}" pid="21" name="_NewReviewCycle">
    <vt:lpwstr/>
  </property>
  <property fmtid="{D5CDD505-2E9C-101B-9397-08002B2CF9AE}" pid="22" name="_EmailSubject">
    <vt:lpwstr>NCW explainer [SEC=OFFICIAL]</vt:lpwstr>
  </property>
  <property fmtid="{D5CDD505-2E9C-101B-9397-08002B2CF9AE}" pid="23" name="_AuthorEmail">
    <vt:lpwstr>phil.cryle@bhp.com</vt:lpwstr>
  </property>
  <property fmtid="{D5CDD505-2E9C-101B-9397-08002B2CF9AE}" pid="24" name="_AuthorEmailDisplayName">
    <vt:lpwstr>Phil Cryle</vt:lpwstr>
  </property>
  <property fmtid="{D5CDD505-2E9C-101B-9397-08002B2CF9AE}" pid="25" name="_PreviousAdHocReviewCycleID">
    <vt:i4>-728693633</vt:i4>
  </property>
  <property fmtid="{D5CDD505-2E9C-101B-9397-08002B2CF9AE}" pid="26" name="_ReviewingToolsShownOnce">
    <vt:lpwstr/>
  </property>
</Properties>
</file>